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\Desktop\"/>
    </mc:Choice>
  </mc:AlternateContent>
  <bookViews>
    <workbookView xWindow="28680" yWindow="-120" windowWidth="29040" windowHeight="15840" activeTab="5"/>
  </bookViews>
  <sheets>
    <sheet name="Pokyny pro vyplnění" sheetId="11" r:id="rId1"/>
    <sheet name="Stavba" sheetId="1" r:id="rId2"/>
    <sheet name="VzorPolozky" sheetId="10" state="hidden" r:id="rId3"/>
    <sheet name="VRN" sheetId="12" r:id="rId4"/>
    <sheet name="byt č.53" sheetId="13" r:id="rId5"/>
    <sheet name="byt č.27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5">'byt č.27'!$1:$7</definedName>
    <definedName name="_xlnm.Print_Titles" localSheetId="4">'byt č.53'!$1:$7</definedName>
    <definedName name="_xlnm.Print_Titles" localSheetId="3">VRN!$1:$7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5">'byt č.27'!$A$1:$X$483</definedName>
    <definedName name="_xlnm.Print_Area" localSheetId="4">'byt č.53'!$A$1:$X$392</definedName>
    <definedName name="_xlnm.Print_Area" localSheetId="1">Stavba!$A$1:$J$77</definedName>
    <definedName name="_xlnm.Print_Area" localSheetId="3">VRN!$A$1:$X$28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4" l="1"/>
  <c r="Q8" i="14"/>
  <c r="G9" i="14"/>
  <c r="M9" i="14" s="1"/>
  <c r="M8" i="14" s="1"/>
  <c r="I9" i="14"/>
  <c r="I8" i="14" s="1"/>
  <c r="K9" i="14"/>
  <c r="K8" i="14" s="1"/>
  <c r="O9" i="14"/>
  <c r="O8" i="14" s="1"/>
  <c r="Q9" i="14"/>
  <c r="V9" i="14"/>
  <c r="V8" i="14" s="1"/>
  <c r="G10" i="14"/>
  <c r="K10" i="14"/>
  <c r="Q10" i="14"/>
  <c r="G11" i="14"/>
  <c r="I11" i="14"/>
  <c r="I10" i="14" s="1"/>
  <c r="K11" i="14"/>
  <c r="M11" i="14"/>
  <c r="M10" i="14" s="1"/>
  <c r="O11" i="14"/>
  <c r="O10" i="14" s="1"/>
  <c r="Q11" i="14"/>
  <c r="V11" i="14"/>
  <c r="V10" i="14" s="1"/>
  <c r="G14" i="14"/>
  <c r="K14" i="14"/>
  <c r="O14" i="14"/>
  <c r="G15" i="14"/>
  <c r="I15" i="14"/>
  <c r="I14" i="14" s="1"/>
  <c r="K15" i="14"/>
  <c r="M15" i="14"/>
  <c r="M14" i="14" s="1"/>
  <c r="O15" i="14"/>
  <c r="Q15" i="14"/>
  <c r="Q14" i="14" s="1"/>
  <c r="V15" i="14"/>
  <c r="V14" i="14" s="1"/>
  <c r="K17" i="14"/>
  <c r="O17" i="14"/>
  <c r="V17" i="14"/>
  <c r="G18" i="14"/>
  <c r="M18" i="14" s="1"/>
  <c r="M17" i="14" s="1"/>
  <c r="I18" i="14"/>
  <c r="I17" i="14" s="1"/>
  <c r="K18" i="14"/>
  <c r="O18" i="14"/>
  <c r="Q18" i="14"/>
  <c r="Q17" i="14" s="1"/>
  <c r="V18" i="14"/>
  <c r="G20" i="14"/>
  <c r="M20" i="14" s="1"/>
  <c r="I20" i="14"/>
  <c r="I19" i="14" s="1"/>
  <c r="K20" i="14"/>
  <c r="O20" i="14"/>
  <c r="Q20" i="14"/>
  <c r="Q19" i="14" s="1"/>
  <c r="V20" i="14"/>
  <c r="G22" i="14"/>
  <c r="I22" i="14"/>
  <c r="K22" i="14"/>
  <c r="K19" i="14" s="1"/>
  <c r="O22" i="14"/>
  <c r="Q22" i="14"/>
  <c r="V22" i="14"/>
  <c r="G23" i="14"/>
  <c r="I23" i="14"/>
  <c r="K23" i="14"/>
  <c r="M23" i="14"/>
  <c r="O23" i="14"/>
  <c r="Q23" i="14"/>
  <c r="V23" i="14"/>
  <c r="G24" i="14"/>
  <c r="M24" i="14" s="1"/>
  <c r="I24" i="14"/>
  <c r="K24" i="14"/>
  <c r="O24" i="14"/>
  <c r="O19" i="14" s="1"/>
  <c r="Q24" i="14"/>
  <c r="V24" i="14"/>
  <c r="G26" i="14"/>
  <c r="M26" i="14" s="1"/>
  <c r="I26" i="14"/>
  <c r="K26" i="14"/>
  <c r="O26" i="14"/>
  <c r="Q26" i="14"/>
  <c r="V26" i="14"/>
  <c r="G28" i="14"/>
  <c r="M28" i="14" s="1"/>
  <c r="I28" i="14"/>
  <c r="K28" i="14"/>
  <c r="O28" i="14"/>
  <c r="Q28" i="14"/>
  <c r="V28" i="14"/>
  <c r="V19" i="14" s="1"/>
  <c r="G32" i="14"/>
  <c r="I32" i="14"/>
  <c r="K32" i="14"/>
  <c r="M32" i="14"/>
  <c r="O32" i="14"/>
  <c r="Q32" i="14"/>
  <c r="V32" i="14"/>
  <c r="G33" i="14"/>
  <c r="M33" i="14" s="1"/>
  <c r="I33" i="14"/>
  <c r="K33" i="14"/>
  <c r="O33" i="14"/>
  <c r="Q33" i="14"/>
  <c r="V33" i="14"/>
  <c r="Q35" i="14"/>
  <c r="G36" i="14"/>
  <c r="M36" i="14" s="1"/>
  <c r="I36" i="14"/>
  <c r="K36" i="14"/>
  <c r="K35" i="14" s="1"/>
  <c r="O36" i="14"/>
  <c r="O35" i="14" s="1"/>
  <c r="Q36" i="14"/>
  <c r="V36" i="14"/>
  <c r="V35" i="14" s="1"/>
  <c r="G38" i="14"/>
  <c r="I38" i="14"/>
  <c r="I35" i="14" s="1"/>
  <c r="K38" i="14"/>
  <c r="M38" i="14"/>
  <c r="O38" i="14"/>
  <c r="Q38" i="14"/>
  <c r="V38" i="14"/>
  <c r="G42" i="14"/>
  <c r="M42" i="14" s="1"/>
  <c r="I42" i="14"/>
  <c r="I41" i="14" s="1"/>
  <c r="K42" i="14"/>
  <c r="O42" i="14"/>
  <c r="Q42" i="14"/>
  <c r="Q41" i="14" s="1"/>
  <c r="V42" i="14"/>
  <c r="G46" i="14"/>
  <c r="M46" i="14" s="1"/>
  <c r="I46" i="14"/>
  <c r="K46" i="14"/>
  <c r="K41" i="14" s="1"/>
  <c r="O46" i="14"/>
  <c r="O41" i="14" s="1"/>
  <c r="Q46" i="14"/>
  <c r="V46" i="14"/>
  <c r="V41" i="14" s="1"/>
  <c r="G49" i="14"/>
  <c r="I49" i="14"/>
  <c r="K49" i="14"/>
  <c r="M49" i="14"/>
  <c r="O49" i="14"/>
  <c r="Q49" i="14"/>
  <c r="V49" i="14"/>
  <c r="G53" i="14"/>
  <c r="M53" i="14" s="1"/>
  <c r="I53" i="14"/>
  <c r="K53" i="14"/>
  <c r="O53" i="14"/>
  <c r="Q53" i="14"/>
  <c r="V53" i="14"/>
  <c r="G70" i="14"/>
  <c r="M70" i="14" s="1"/>
  <c r="I70" i="14"/>
  <c r="K70" i="14"/>
  <c r="O70" i="14"/>
  <c r="Q70" i="14"/>
  <c r="V70" i="14"/>
  <c r="G74" i="14"/>
  <c r="M74" i="14" s="1"/>
  <c r="I74" i="14"/>
  <c r="K74" i="14"/>
  <c r="O74" i="14"/>
  <c r="Q74" i="14"/>
  <c r="V74" i="14"/>
  <c r="G78" i="14"/>
  <c r="M78" i="14" s="1"/>
  <c r="I78" i="14"/>
  <c r="K78" i="14"/>
  <c r="O78" i="14"/>
  <c r="Q78" i="14"/>
  <c r="V78" i="14"/>
  <c r="G81" i="14"/>
  <c r="M81" i="14" s="1"/>
  <c r="I81" i="14"/>
  <c r="K81" i="14"/>
  <c r="O81" i="14"/>
  <c r="Q81" i="14"/>
  <c r="V81" i="14"/>
  <c r="I84" i="14"/>
  <c r="G85" i="14"/>
  <c r="M85" i="14" s="1"/>
  <c r="I85" i="14"/>
  <c r="K85" i="14"/>
  <c r="K84" i="14" s="1"/>
  <c r="O85" i="14"/>
  <c r="O84" i="14" s="1"/>
  <c r="Q85" i="14"/>
  <c r="V85" i="14"/>
  <c r="V84" i="14" s="1"/>
  <c r="G91" i="14"/>
  <c r="I91" i="14"/>
  <c r="K91" i="14"/>
  <c r="M91" i="14"/>
  <c r="O91" i="14"/>
  <c r="Q91" i="14"/>
  <c r="Q84" i="14" s="1"/>
  <c r="V91" i="14"/>
  <c r="G97" i="14"/>
  <c r="I97" i="14"/>
  <c r="K97" i="14"/>
  <c r="M97" i="14"/>
  <c r="O97" i="14"/>
  <c r="Q97" i="14"/>
  <c r="V97" i="14"/>
  <c r="O103" i="14"/>
  <c r="Q103" i="14"/>
  <c r="G104" i="14"/>
  <c r="M104" i="14" s="1"/>
  <c r="I104" i="14"/>
  <c r="I103" i="14" s="1"/>
  <c r="K104" i="14"/>
  <c r="K103" i="14" s="1"/>
  <c r="O104" i="14"/>
  <c r="Q104" i="14"/>
  <c r="V104" i="14"/>
  <c r="V103" i="14" s="1"/>
  <c r="G111" i="14"/>
  <c r="M111" i="14" s="1"/>
  <c r="I111" i="14"/>
  <c r="K111" i="14"/>
  <c r="O111" i="14"/>
  <c r="Q111" i="14"/>
  <c r="V111" i="14"/>
  <c r="G115" i="14"/>
  <c r="M115" i="14" s="1"/>
  <c r="I115" i="14"/>
  <c r="I114" i="14" s="1"/>
  <c r="K115" i="14"/>
  <c r="O115" i="14"/>
  <c r="O114" i="14" s="1"/>
  <c r="Q115" i="14"/>
  <c r="Q114" i="14" s="1"/>
  <c r="V115" i="14"/>
  <c r="G118" i="14"/>
  <c r="M118" i="14" s="1"/>
  <c r="I118" i="14"/>
  <c r="K118" i="14"/>
  <c r="K114" i="14" s="1"/>
  <c r="O118" i="14"/>
  <c r="Q118" i="14"/>
  <c r="V118" i="14"/>
  <c r="V114" i="14" s="1"/>
  <c r="G121" i="14"/>
  <c r="M121" i="14" s="1"/>
  <c r="I121" i="14"/>
  <c r="K121" i="14"/>
  <c r="O121" i="14"/>
  <c r="Q121" i="14"/>
  <c r="V121" i="14"/>
  <c r="G123" i="14"/>
  <c r="I123" i="14"/>
  <c r="K123" i="14"/>
  <c r="M123" i="14"/>
  <c r="O123" i="14"/>
  <c r="Q123" i="14"/>
  <c r="V123" i="14"/>
  <c r="G124" i="14"/>
  <c r="M124" i="14" s="1"/>
  <c r="I124" i="14"/>
  <c r="K124" i="14"/>
  <c r="O124" i="14"/>
  <c r="Q124" i="14"/>
  <c r="V124" i="14"/>
  <c r="G125" i="14"/>
  <c r="M125" i="14" s="1"/>
  <c r="I125" i="14"/>
  <c r="K125" i="14"/>
  <c r="O125" i="14"/>
  <c r="Q125" i="14"/>
  <c r="V125" i="14"/>
  <c r="G126" i="14"/>
  <c r="I126" i="14"/>
  <c r="K126" i="14"/>
  <c r="M126" i="14"/>
  <c r="O126" i="14"/>
  <c r="Q126" i="14"/>
  <c r="V126" i="14"/>
  <c r="G127" i="14"/>
  <c r="I127" i="14"/>
  <c r="K127" i="14"/>
  <c r="O127" i="14"/>
  <c r="Q127" i="14"/>
  <c r="V127" i="14"/>
  <c r="G128" i="14"/>
  <c r="M128" i="14" s="1"/>
  <c r="I128" i="14"/>
  <c r="K128" i="14"/>
  <c r="O128" i="14"/>
  <c r="Q128" i="14"/>
  <c r="V128" i="14"/>
  <c r="G132" i="14"/>
  <c r="M132" i="14" s="1"/>
  <c r="I132" i="14"/>
  <c r="K132" i="14"/>
  <c r="O132" i="14"/>
  <c r="Q132" i="14"/>
  <c r="V132" i="14"/>
  <c r="G149" i="14"/>
  <c r="I149" i="14"/>
  <c r="K149" i="14"/>
  <c r="M149" i="14"/>
  <c r="O149" i="14"/>
  <c r="Q149" i="14"/>
  <c r="V149" i="14"/>
  <c r="G150" i="14"/>
  <c r="I150" i="14"/>
  <c r="K150" i="14"/>
  <c r="M150" i="14"/>
  <c r="O150" i="14"/>
  <c r="Q150" i="14"/>
  <c r="V150" i="14"/>
  <c r="G155" i="14"/>
  <c r="O155" i="14"/>
  <c r="Q155" i="14"/>
  <c r="G156" i="14"/>
  <c r="M156" i="14" s="1"/>
  <c r="M155" i="14" s="1"/>
  <c r="I156" i="14"/>
  <c r="I155" i="14" s="1"/>
  <c r="K156" i="14"/>
  <c r="K155" i="14" s="1"/>
  <c r="O156" i="14"/>
  <c r="Q156" i="14"/>
  <c r="V156" i="14"/>
  <c r="V155" i="14" s="1"/>
  <c r="G158" i="14"/>
  <c r="G157" i="14" s="1"/>
  <c r="I58" i="1" s="1"/>
  <c r="I158" i="14"/>
  <c r="K158" i="14"/>
  <c r="O158" i="14"/>
  <c r="O157" i="14" s="1"/>
  <c r="Q158" i="14"/>
  <c r="V158" i="14"/>
  <c r="G162" i="14"/>
  <c r="M162" i="14" s="1"/>
  <c r="I162" i="14"/>
  <c r="I157" i="14" s="1"/>
  <c r="K162" i="14"/>
  <c r="O162" i="14"/>
  <c r="Q162" i="14"/>
  <c r="Q157" i="14" s="1"/>
  <c r="V162" i="14"/>
  <c r="G167" i="14"/>
  <c r="I167" i="14"/>
  <c r="K167" i="14"/>
  <c r="K157" i="14" s="1"/>
  <c r="M167" i="14"/>
  <c r="O167" i="14"/>
  <c r="Q167" i="14"/>
  <c r="V167" i="14"/>
  <c r="V157" i="14" s="1"/>
  <c r="I168" i="14"/>
  <c r="K168" i="14"/>
  <c r="Q168" i="14"/>
  <c r="V168" i="14"/>
  <c r="G169" i="14"/>
  <c r="G168" i="14" s="1"/>
  <c r="I169" i="14"/>
  <c r="K169" i="14"/>
  <c r="M169" i="14"/>
  <c r="M168" i="14" s="1"/>
  <c r="O169" i="14"/>
  <c r="O168" i="14" s="1"/>
  <c r="Q169" i="14"/>
  <c r="V169" i="14"/>
  <c r="G171" i="14"/>
  <c r="M171" i="14" s="1"/>
  <c r="I171" i="14"/>
  <c r="I170" i="14" s="1"/>
  <c r="K171" i="14"/>
  <c r="K170" i="14" s="1"/>
  <c r="O171" i="14"/>
  <c r="Q171" i="14"/>
  <c r="V171" i="14"/>
  <c r="V170" i="14" s="1"/>
  <c r="G172" i="14"/>
  <c r="I172" i="14"/>
  <c r="K172" i="14"/>
  <c r="M172" i="14"/>
  <c r="O172" i="14"/>
  <c r="Q172" i="14"/>
  <c r="V172" i="14"/>
  <c r="G173" i="14"/>
  <c r="I173" i="14"/>
  <c r="K173" i="14"/>
  <c r="O173" i="14"/>
  <c r="O170" i="14" s="1"/>
  <c r="Q173" i="14"/>
  <c r="V173" i="14"/>
  <c r="G174" i="14"/>
  <c r="M174" i="14" s="1"/>
  <c r="I174" i="14"/>
  <c r="K174" i="14"/>
  <c r="O174" i="14"/>
  <c r="Q174" i="14"/>
  <c r="V174" i="14"/>
  <c r="G175" i="14"/>
  <c r="I175" i="14"/>
  <c r="K175" i="14"/>
  <c r="M175" i="14"/>
  <c r="O175" i="14"/>
  <c r="Q175" i="14"/>
  <c r="V175" i="14"/>
  <c r="G176" i="14"/>
  <c r="M176" i="14" s="1"/>
  <c r="I176" i="14"/>
  <c r="K176" i="14"/>
  <c r="O176" i="14"/>
  <c r="Q176" i="14"/>
  <c r="V176" i="14"/>
  <c r="G177" i="14"/>
  <c r="M177" i="14" s="1"/>
  <c r="I177" i="14"/>
  <c r="K177" i="14"/>
  <c r="O177" i="14"/>
  <c r="Q177" i="14"/>
  <c r="V177" i="14"/>
  <c r="G178" i="14"/>
  <c r="M178" i="14" s="1"/>
  <c r="I178" i="14"/>
  <c r="K178" i="14"/>
  <c r="O178" i="14"/>
  <c r="Q178" i="14"/>
  <c r="Q170" i="14" s="1"/>
  <c r="V178" i="14"/>
  <c r="G180" i="14"/>
  <c r="M180" i="14" s="1"/>
  <c r="I180" i="14"/>
  <c r="K180" i="14"/>
  <c r="K179" i="14" s="1"/>
  <c r="O180" i="14"/>
  <c r="O179" i="14" s="1"/>
  <c r="Q180" i="14"/>
  <c r="V180" i="14"/>
  <c r="G181" i="14"/>
  <c r="I181" i="14"/>
  <c r="K181" i="14"/>
  <c r="O181" i="14"/>
  <c r="Q181" i="14"/>
  <c r="V181" i="14"/>
  <c r="G182" i="14"/>
  <c r="I182" i="14"/>
  <c r="I179" i="14" s="1"/>
  <c r="K182" i="14"/>
  <c r="M182" i="14"/>
  <c r="O182" i="14"/>
  <c r="Q182" i="14"/>
  <c r="Q179" i="14" s="1"/>
  <c r="V182" i="14"/>
  <c r="G183" i="14"/>
  <c r="M183" i="14" s="1"/>
  <c r="I183" i="14"/>
  <c r="K183" i="14"/>
  <c r="O183" i="14"/>
  <c r="Q183" i="14"/>
  <c r="V183" i="14"/>
  <c r="G184" i="14"/>
  <c r="M184" i="14" s="1"/>
  <c r="I184" i="14"/>
  <c r="K184" i="14"/>
  <c r="O184" i="14"/>
  <c r="Q184" i="14"/>
  <c r="V184" i="14"/>
  <c r="G185" i="14"/>
  <c r="I185" i="14"/>
  <c r="K185" i="14"/>
  <c r="M185" i="14"/>
  <c r="O185" i="14"/>
  <c r="Q185" i="14"/>
  <c r="V185" i="14"/>
  <c r="G186" i="14"/>
  <c r="M186" i="14" s="1"/>
  <c r="I186" i="14"/>
  <c r="K186" i="14"/>
  <c r="O186" i="14"/>
  <c r="Q186" i="14"/>
  <c r="V186" i="14"/>
  <c r="G187" i="14"/>
  <c r="M187" i="14" s="1"/>
  <c r="I187" i="14"/>
  <c r="K187" i="14"/>
  <c r="O187" i="14"/>
  <c r="Q187" i="14"/>
  <c r="V187" i="14"/>
  <c r="V179" i="14" s="1"/>
  <c r="G188" i="14"/>
  <c r="I188" i="14"/>
  <c r="K188" i="14"/>
  <c r="M188" i="14"/>
  <c r="O188" i="14"/>
  <c r="Q188" i="14"/>
  <c r="V188" i="14"/>
  <c r="G189" i="14"/>
  <c r="M189" i="14" s="1"/>
  <c r="I189" i="14"/>
  <c r="K189" i="14"/>
  <c r="O189" i="14"/>
  <c r="Q189" i="14"/>
  <c r="V189" i="14"/>
  <c r="G193" i="14"/>
  <c r="I193" i="14"/>
  <c r="K193" i="14"/>
  <c r="M193" i="14"/>
  <c r="O193" i="14"/>
  <c r="Q193" i="14"/>
  <c r="V193" i="14"/>
  <c r="G195" i="14"/>
  <c r="I195" i="14"/>
  <c r="K195" i="14"/>
  <c r="M195" i="14"/>
  <c r="O195" i="14"/>
  <c r="Q195" i="14"/>
  <c r="V195" i="14"/>
  <c r="V194" i="14" s="1"/>
  <c r="G196" i="14"/>
  <c r="G194" i="14" s="1"/>
  <c r="I196" i="14"/>
  <c r="K196" i="14"/>
  <c r="O196" i="14"/>
  <c r="O194" i="14" s="1"/>
  <c r="Q196" i="14"/>
  <c r="V196" i="14"/>
  <c r="G197" i="14"/>
  <c r="M197" i="14" s="1"/>
  <c r="I197" i="14"/>
  <c r="I194" i="14" s="1"/>
  <c r="K197" i="14"/>
  <c r="O197" i="14"/>
  <c r="Q197" i="14"/>
  <c r="Q194" i="14" s="1"/>
  <c r="V197" i="14"/>
  <c r="G198" i="14"/>
  <c r="M198" i="14" s="1"/>
  <c r="I198" i="14"/>
  <c r="K198" i="14"/>
  <c r="O198" i="14"/>
  <c r="Q198" i="14"/>
  <c r="V198" i="14"/>
  <c r="G199" i="14"/>
  <c r="M199" i="14" s="1"/>
  <c r="I199" i="14"/>
  <c r="K199" i="14"/>
  <c r="O199" i="14"/>
  <c r="Q199" i="14"/>
  <c r="V199" i="14"/>
  <c r="G200" i="14"/>
  <c r="M200" i="14" s="1"/>
  <c r="I200" i="14"/>
  <c r="K200" i="14"/>
  <c r="O200" i="14"/>
  <c r="Q200" i="14"/>
  <c r="V200" i="14"/>
  <c r="G201" i="14"/>
  <c r="M201" i="14" s="1"/>
  <c r="I201" i="14"/>
  <c r="K201" i="14"/>
  <c r="O201" i="14"/>
  <c r="Q201" i="14"/>
  <c r="V201" i="14"/>
  <c r="G202" i="14"/>
  <c r="M202" i="14" s="1"/>
  <c r="I202" i="14"/>
  <c r="K202" i="14"/>
  <c r="K194" i="14" s="1"/>
  <c r="O202" i="14"/>
  <c r="Q202" i="14"/>
  <c r="V202" i="14"/>
  <c r="G203" i="14"/>
  <c r="I203" i="14"/>
  <c r="K203" i="14"/>
  <c r="M203" i="14"/>
  <c r="O203" i="14"/>
  <c r="Q203" i="14"/>
  <c r="V203" i="14"/>
  <c r="G205" i="14"/>
  <c r="I205" i="14"/>
  <c r="I204" i="14" s="1"/>
  <c r="K205" i="14"/>
  <c r="O205" i="14"/>
  <c r="Q205" i="14"/>
  <c r="Q204" i="14" s="1"/>
  <c r="V205" i="14"/>
  <c r="G206" i="14"/>
  <c r="M206" i="14" s="1"/>
  <c r="I206" i="14"/>
  <c r="K206" i="14"/>
  <c r="K204" i="14" s="1"/>
  <c r="O206" i="14"/>
  <c r="Q206" i="14"/>
  <c r="V206" i="14"/>
  <c r="V204" i="14" s="1"/>
  <c r="G207" i="14"/>
  <c r="I207" i="14"/>
  <c r="K207" i="14"/>
  <c r="M207" i="14"/>
  <c r="O207" i="14"/>
  <c r="Q207" i="14"/>
  <c r="V207" i="14"/>
  <c r="G208" i="14"/>
  <c r="M208" i="14" s="1"/>
  <c r="I208" i="14"/>
  <c r="K208" i="14"/>
  <c r="O208" i="14"/>
  <c r="Q208" i="14"/>
  <c r="V208" i="14"/>
  <c r="G209" i="14"/>
  <c r="I209" i="14"/>
  <c r="K209" i="14"/>
  <c r="M209" i="14"/>
  <c r="O209" i="14"/>
  <c r="Q209" i="14"/>
  <c r="V209" i="14"/>
  <c r="G210" i="14"/>
  <c r="I210" i="14"/>
  <c r="K210" i="14"/>
  <c r="M210" i="14"/>
  <c r="O210" i="14"/>
  <c r="Q210" i="14"/>
  <c r="V210" i="14"/>
  <c r="G211" i="14"/>
  <c r="M211" i="14" s="1"/>
  <c r="I211" i="14"/>
  <c r="K211" i="14"/>
  <c r="O211" i="14"/>
  <c r="Q211" i="14"/>
  <c r="V211" i="14"/>
  <c r="G212" i="14"/>
  <c r="M212" i="14" s="1"/>
  <c r="I212" i="14"/>
  <c r="K212" i="14"/>
  <c r="O212" i="14"/>
  <c r="O204" i="14" s="1"/>
  <c r="Q212" i="14"/>
  <c r="V212" i="14"/>
  <c r="G213" i="14"/>
  <c r="M213" i="14" s="1"/>
  <c r="I213" i="14"/>
  <c r="K213" i="14"/>
  <c r="O213" i="14"/>
  <c r="Q213" i="14"/>
  <c r="V213" i="14"/>
  <c r="G214" i="14"/>
  <c r="M214" i="14" s="1"/>
  <c r="I214" i="14"/>
  <c r="K214" i="14"/>
  <c r="O214" i="14"/>
  <c r="Q214" i="14"/>
  <c r="V214" i="14"/>
  <c r="G215" i="14"/>
  <c r="I215" i="14"/>
  <c r="K215" i="14"/>
  <c r="M215" i="14"/>
  <c r="O215" i="14"/>
  <c r="Q215" i="14"/>
  <c r="V215" i="14"/>
  <c r="G216" i="14"/>
  <c r="M216" i="14" s="1"/>
  <c r="I216" i="14"/>
  <c r="K216" i="14"/>
  <c r="O216" i="14"/>
  <c r="Q216" i="14"/>
  <c r="V216" i="14"/>
  <c r="G217" i="14"/>
  <c r="M217" i="14" s="1"/>
  <c r="I217" i="14"/>
  <c r="K217" i="14"/>
  <c r="O217" i="14"/>
  <c r="Q217" i="14"/>
  <c r="V217" i="14"/>
  <c r="G218" i="14"/>
  <c r="I218" i="14"/>
  <c r="K218" i="14"/>
  <c r="M218" i="14"/>
  <c r="O218" i="14"/>
  <c r="Q218" i="14"/>
  <c r="V218" i="14"/>
  <c r="G219" i="14"/>
  <c r="M219" i="14" s="1"/>
  <c r="I219" i="14"/>
  <c r="K219" i="14"/>
  <c r="O219" i="14"/>
  <c r="Q219" i="14"/>
  <c r="V219" i="14"/>
  <c r="G220" i="14"/>
  <c r="M220" i="14" s="1"/>
  <c r="I220" i="14"/>
  <c r="K220" i="14"/>
  <c r="O220" i="14"/>
  <c r="Q220" i="14"/>
  <c r="V220" i="14"/>
  <c r="G221" i="14"/>
  <c r="M221" i="14" s="1"/>
  <c r="I221" i="14"/>
  <c r="K221" i="14"/>
  <c r="O221" i="14"/>
  <c r="Q221" i="14"/>
  <c r="V221" i="14"/>
  <c r="G222" i="14"/>
  <c r="M222" i="14" s="1"/>
  <c r="I222" i="14"/>
  <c r="K222" i="14"/>
  <c r="O222" i="14"/>
  <c r="Q222" i="14"/>
  <c r="V222" i="14"/>
  <c r="G223" i="14"/>
  <c r="I223" i="14"/>
  <c r="K223" i="14"/>
  <c r="M223" i="14"/>
  <c r="O223" i="14"/>
  <c r="Q223" i="14"/>
  <c r="V223" i="14"/>
  <c r="G224" i="14"/>
  <c r="M224" i="14" s="1"/>
  <c r="I224" i="14"/>
  <c r="K224" i="14"/>
  <c r="O224" i="14"/>
  <c r="Q224" i="14"/>
  <c r="V224" i="14"/>
  <c r="G225" i="14"/>
  <c r="M225" i="14" s="1"/>
  <c r="I225" i="14"/>
  <c r="K225" i="14"/>
  <c r="O225" i="14"/>
  <c r="Q225" i="14"/>
  <c r="V225" i="14"/>
  <c r="G226" i="14"/>
  <c r="I226" i="14"/>
  <c r="K226" i="14"/>
  <c r="M226" i="14"/>
  <c r="O226" i="14"/>
  <c r="Q226" i="14"/>
  <c r="V226" i="14"/>
  <c r="G228" i="14"/>
  <c r="M228" i="14" s="1"/>
  <c r="I228" i="14"/>
  <c r="K228" i="14"/>
  <c r="O228" i="14"/>
  <c r="Q228" i="14"/>
  <c r="V228" i="14"/>
  <c r="G229" i="14"/>
  <c r="M229" i="14" s="1"/>
  <c r="I229" i="14"/>
  <c r="K229" i="14"/>
  <c r="O229" i="14"/>
  <c r="Q229" i="14"/>
  <c r="V229" i="14"/>
  <c r="G230" i="14"/>
  <c r="M230" i="14" s="1"/>
  <c r="I230" i="14"/>
  <c r="K230" i="14"/>
  <c r="O230" i="14"/>
  <c r="Q230" i="14"/>
  <c r="V230" i="14"/>
  <c r="G231" i="14"/>
  <c r="M231" i="14" s="1"/>
  <c r="I231" i="14"/>
  <c r="K231" i="14"/>
  <c r="O231" i="14"/>
  <c r="Q231" i="14"/>
  <c r="V231" i="14"/>
  <c r="G232" i="14"/>
  <c r="I232" i="14"/>
  <c r="K232" i="14"/>
  <c r="M232" i="14"/>
  <c r="O232" i="14"/>
  <c r="Q232" i="14"/>
  <c r="V232" i="14"/>
  <c r="G233" i="14"/>
  <c r="M233" i="14" s="1"/>
  <c r="I233" i="14"/>
  <c r="K233" i="14"/>
  <c r="O233" i="14"/>
  <c r="Q233" i="14"/>
  <c r="V233" i="14"/>
  <c r="G234" i="14"/>
  <c r="M234" i="14" s="1"/>
  <c r="I234" i="14"/>
  <c r="K234" i="14"/>
  <c r="O234" i="14"/>
  <c r="Q234" i="14"/>
  <c r="V234" i="14"/>
  <c r="K235" i="14"/>
  <c r="G236" i="14"/>
  <c r="I236" i="14"/>
  <c r="K236" i="14"/>
  <c r="M236" i="14"/>
  <c r="O236" i="14"/>
  <c r="Q236" i="14"/>
  <c r="V236" i="14"/>
  <c r="V235" i="14" s="1"/>
  <c r="G237" i="14"/>
  <c r="I237" i="14"/>
  <c r="K237" i="14"/>
  <c r="M237" i="14"/>
  <c r="O237" i="14"/>
  <c r="O235" i="14" s="1"/>
  <c r="Q237" i="14"/>
  <c r="V237" i="14"/>
  <c r="G238" i="14"/>
  <c r="M238" i="14" s="1"/>
  <c r="I238" i="14"/>
  <c r="K238" i="14"/>
  <c r="O238" i="14"/>
  <c r="Q238" i="14"/>
  <c r="Q235" i="14" s="1"/>
  <c r="V238" i="14"/>
  <c r="G239" i="14"/>
  <c r="M239" i="14" s="1"/>
  <c r="I239" i="14"/>
  <c r="I235" i="14" s="1"/>
  <c r="K239" i="14"/>
  <c r="O239" i="14"/>
  <c r="Q239" i="14"/>
  <c r="V239" i="14"/>
  <c r="G240" i="14"/>
  <c r="M240" i="14" s="1"/>
  <c r="I240" i="14"/>
  <c r="K240" i="14"/>
  <c r="O240" i="14"/>
  <c r="Q240" i="14"/>
  <c r="V240" i="14"/>
  <c r="G241" i="14"/>
  <c r="M241" i="14" s="1"/>
  <c r="I241" i="14"/>
  <c r="K241" i="14"/>
  <c r="O241" i="14"/>
  <c r="Q241" i="14"/>
  <c r="V241" i="14"/>
  <c r="G243" i="14"/>
  <c r="I243" i="14"/>
  <c r="I242" i="14" s="1"/>
  <c r="K243" i="14"/>
  <c r="K242" i="14" s="1"/>
  <c r="M243" i="14"/>
  <c r="O243" i="14"/>
  <c r="Q243" i="14"/>
  <c r="Q242" i="14" s="1"/>
  <c r="V243" i="14"/>
  <c r="V242" i="14" s="1"/>
  <c r="G244" i="14"/>
  <c r="M244" i="14" s="1"/>
  <c r="I244" i="14"/>
  <c r="K244" i="14"/>
  <c r="O244" i="14"/>
  <c r="Q244" i="14"/>
  <c r="V244" i="14"/>
  <c r="G245" i="14"/>
  <c r="M245" i="14" s="1"/>
  <c r="I245" i="14"/>
  <c r="K245" i="14"/>
  <c r="O245" i="14"/>
  <c r="O242" i="14" s="1"/>
  <c r="Q245" i="14"/>
  <c r="V245" i="14"/>
  <c r="G246" i="14"/>
  <c r="M246" i="14" s="1"/>
  <c r="I246" i="14"/>
  <c r="K246" i="14"/>
  <c r="O246" i="14"/>
  <c r="Q246" i="14"/>
  <c r="V246" i="14"/>
  <c r="G247" i="14"/>
  <c r="M247" i="14" s="1"/>
  <c r="I247" i="14"/>
  <c r="K247" i="14"/>
  <c r="O247" i="14"/>
  <c r="Q247" i="14"/>
  <c r="V247" i="14"/>
  <c r="G248" i="14"/>
  <c r="I248" i="14"/>
  <c r="K248" i="14"/>
  <c r="M248" i="14"/>
  <c r="O248" i="14"/>
  <c r="Q248" i="14"/>
  <c r="V248" i="14"/>
  <c r="G249" i="14"/>
  <c r="I249" i="14"/>
  <c r="K249" i="14"/>
  <c r="O249" i="14"/>
  <c r="Q249" i="14"/>
  <c r="V249" i="14"/>
  <c r="G250" i="14"/>
  <c r="M250" i="14" s="1"/>
  <c r="I250" i="14"/>
  <c r="K250" i="14"/>
  <c r="O250" i="14"/>
  <c r="Q250" i="14"/>
  <c r="V250" i="14"/>
  <c r="G251" i="14"/>
  <c r="I251" i="14"/>
  <c r="K251" i="14"/>
  <c r="M251" i="14"/>
  <c r="O251" i="14"/>
  <c r="Q251" i="14"/>
  <c r="V251" i="14"/>
  <c r="G252" i="14"/>
  <c r="M252" i="14" s="1"/>
  <c r="I252" i="14"/>
  <c r="K252" i="14"/>
  <c r="O252" i="14"/>
  <c r="Q252" i="14"/>
  <c r="V252" i="14"/>
  <c r="G253" i="14"/>
  <c r="M253" i="14" s="1"/>
  <c r="I253" i="14"/>
  <c r="K253" i="14"/>
  <c r="O253" i="14"/>
  <c r="Q253" i="14"/>
  <c r="V253" i="14"/>
  <c r="G254" i="14"/>
  <c r="M254" i="14" s="1"/>
  <c r="I254" i="14"/>
  <c r="K254" i="14"/>
  <c r="O254" i="14"/>
  <c r="Q254" i="14"/>
  <c r="V254" i="14"/>
  <c r="G255" i="14"/>
  <c r="M255" i="14" s="1"/>
  <c r="I255" i="14"/>
  <c r="K255" i="14"/>
  <c r="O255" i="14"/>
  <c r="Q255" i="14"/>
  <c r="V255" i="14"/>
  <c r="G256" i="14"/>
  <c r="I256" i="14"/>
  <c r="K256" i="14"/>
  <c r="M256" i="14"/>
  <c r="O256" i="14"/>
  <c r="Q256" i="14"/>
  <c r="V256" i="14"/>
  <c r="G269" i="14"/>
  <c r="M269" i="14" s="1"/>
  <c r="I269" i="14"/>
  <c r="K269" i="14"/>
  <c r="O269" i="14"/>
  <c r="Q269" i="14"/>
  <c r="V269" i="14"/>
  <c r="G271" i="14"/>
  <c r="M271" i="14" s="1"/>
  <c r="I271" i="14"/>
  <c r="K271" i="14"/>
  <c r="O271" i="14"/>
  <c r="Q271" i="14"/>
  <c r="V271" i="14"/>
  <c r="G272" i="14"/>
  <c r="I272" i="14"/>
  <c r="K272" i="14"/>
  <c r="M272" i="14"/>
  <c r="O272" i="14"/>
  <c r="Q272" i="14"/>
  <c r="V272" i="14"/>
  <c r="G273" i="14"/>
  <c r="M273" i="14" s="1"/>
  <c r="I273" i="14"/>
  <c r="K273" i="14"/>
  <c r="O273" i="14"/>
  <c r="Q273" i="14"/>
  <c r="V273" i="14"/>
  <c r="G274" i="14"/>
  <c r="M274" i="14" s="1"/>
  <c r="I274" i="14"/>
  <c r="K274" i="14"/>
  <c r="O274" i="14"/>
  <c r="Q274" i="14"/>
  <c r="V274" i="14"/>
  <c r="G275" i="14"/>
  <c r="M275" i="14" s="1"/>
  <c r="I275" i="14"/>
  <c r="K275" i="14"/>
  <c r="O275" i="14"/>
  <c r="Q275" i="14"/>
  <c r="V275" i="14"/>
  <c r="G276" i="14"/>
  <c r="M276" i="14" s="1"/>
  <c r="I276" i="14"/>
  <c r="K276" i="14"/>
  <c r="O276" i="14"/>
  <c r="Q276" i="14"/>
  <c r="V276" i="14"/>
  <c r="V277" i="14"/>
  <c r="G278" i="14"/>
  <c r="I278" i="14"/>
  <c r="K278" i="14"/>
  <c r="K277" i="14" s="1"/>
  <c r="O278" i="14"/>
  <c r="O277" i="14" s="1"/>
  <c r="Q278" i="14"/>
  <c r="V278" i="14"/>
  <c r="G280" i="14"/>
  <c r="M280" i="14" s="1"/>
  <c r="I280" i="14"/>
  <c r="I277" i="14" s="1"/>
  <c r="K280" i="14"/>
  <c r="O280" i="14"/>
  <c r="Q280" i="14"/>
  <c r="Q277" i="14" s="1"/>
  <c r="V280" i="14"/>
  <c r="G282" i="14"/>
  <c r="M282" i="14" s="1"/>
  <c r="I282" i="14"/>
  <c r="K282" i="14"/>
  <c r="K281" i="14" s="1"/>
  <c r="O282" i="14"/>
  <c r="Q282" i="14"/>
  <c r="Q281" i="14" s="1"/>
  <c r="V282" i="14"/>
  <c r="V281" i="14" s="1"/>
  <c r="G289" i="14"/>
  <c r="I289" i="14"/>
  <c r="K289" i="14"/>
  <c r="M289" i="14"/>
  <c r="O289" i="14"/>
  <c r="O281" i="14" s="1"/>
  <c r="Q289" i="14"/>
  <c r="V289" i="14"/>
  <c r="G292" i="14"/>
  <c r="M292" i="14" s="1"/>
  <c r="I292" i="14"/>
  <c r="K292" i="14"/>
  <c r="O292" i="14"/>
  <c r="Q292" i="14"/>
  <c r="V292" i="14"/>
  <c r="G295" i="14"/>
  <c r="M295" i="14" s="1"/>
  <c r="I295" i="14"/>
  <c r="K295" i="14"/>
  <c r="O295" i="14"/>
  <c r="Q295" i="14"/>
  <c r="V295" i="14"/>
  <c r="G298" i="14"/>
  <c r="I298" i="14"/>
  <c r="K298" i="14"/>
  <c r="M298" i="14"/>
  <c r="O298" i="14"/>
  <c r="Q298" i="14"/>
  <c r="V298" i="14"/>
  <c r="G302" i="14"/>
  <c r="M302" i="14" s="1"/>
  <c r="I302" i="14"/>
  <c r="K302" i="14"/>
  <c r="O302" i="14"/>
  <c r="Q302" i="14"/>
  <c r="V302" i="14"/>
  <c r="G305" i="14"/>
  <c r="M305" i="14" s="1"/>
  <c r="I305" i="14"/>
  <c r="K305" i="14"/>
  <c r="O305" i="14"/>
  <c r="Q305" i="14"/>
  <c r="V305" i="14"/>
  <c r="G308" i="14"/>
  <c r="M308" i="14" s="1"/>
  <c r="I308" i="14"/>
  <c r="I281" i="14" s="1"/>
  <c r="K308" i="14"/>
  <c r="O308" i="14"/>
  <c r="Q308" i="14"/>
  <c r="V308" i="14"/>
  <c r="K309" i="14"/>
  <c r="G310" i="14"/>
  <c r="M310" i="14" s="1"/>
  <c r="I310" i="14"/>
  <c r="K310" i="14"/>
  <c r="O310" i="14"/>
  <c r="O309" i="14" s="1"/>
  <c r="Q310" i="14"/>
  <c r="V310" i="14"/>
  <c r="V309" i="14" s="1"/>
  <c r="G312" i="14"/>
  <c r="M312" i="14" s="1"/>
  <c r="I312" i="14"/>
  <c r="I309" i="14" s="1"/>
  <c r="K312" i="14"/>
  <c r="O312" i="14"/>
  <c r="Q312" i="14"/>
  <c r="Q309" i="14" s="1"/>
  <c r="V312" i="14"/>
  <c r="G314" i="14"/>
  <c r="M314" i="14" s="1"/>
  <c r="I314" i="14"/>
  <c r="K314" i="14"/>
  <c r="O314" i="14"/>
  <c r="Q314" i="14"/>
  <c r="V314" i="14"/>
  <c r="G316" i="14"/>
  <c r="M316" i="14" s="1"/>
  <c r="I316" i="14"/>
  <c r="K316" i="14"/>
  <c r="O316" i="14"/>
  <c r="Q316" i="14"/>
  <c r="V316" i="14"/>
  <c r="G318" i="14"/>
  <c r="M318" i="14" s="1"/>
  <c r="I318" i="14"/>
  <c r="K318" i="14"/>
  <c r="O318" i="14"/>
  <c r="Q318" i="14"/>
  <c r="V318" i="14"/>
  <c r="G320" i="14"/>
  <c r="M320" i="14" s="1"/>
  <c r="I320" i="14"/>
  <c r="K320" i="14"/>
  <c r="O320" i="14"/>
  <c r="Q320" i="14"/>
  <c r="V320" i="14"/>
  <c r="G322" i="14"/>
  <c r="I322" i="14"/>
  <c r="K322" i="14"/>
  <c r="K321" i="14" s="1"/>
  <c r="M322" i="14"/>
  <c r="O322" i="14"/>
  <c r="Q322" i="14"/>
  <c r="Q321" i="14" s="1"/>
  <c r="V322" i="14"/>
  <c r="V321" i="14" s="1"/>
  <c r="G326" i="14"/>
  <c r="I326" i="14"/>
  <c r="K326" i="14"/>
  <c r="M326" i="14"/>
  <c r="O326" i="14"/>
  <c r="O321" i="14" s="1"/>
  <c r="Q326" i="14"/>
  <c r="V326" i="14"/>
  <c r="G330" i="14"/>
  <c r="M330" i="14" s="1"/>
  <c r="I330" i="14"/>
  <c r="K330" i="14"/>
  <c r="O330" i="14"/>
  <c r="Q330" i="14"/>
  <c r="V330" i="14"/>
  <c r="G334" i="14"/>
  <c r="M334" i="14" s="1"/>
  <c r="I334" i="14"/>
  <c r="K334" i="14"/>
  <c r="O334" i="14"/>
  <c r="Q334" i="14"/>
  <c r="V334" i="14"/>
  <c r="G339" i="14"/>
  <c r="M339" i="14" s="1"/>
  <c r="I339" i="14"/>
  <c r="K339" i="14"/>
  <c r="O339" i="14"/>
  <c r="Q339" i="14"/>
  <c r="V339" i="14"/>
  <c r="G343" i="14"/>
  <c r="M343" i="14" s="1"/>
  <c r="I343" i="14"/>
  <c r="K343" i="14"/>
  <c r="O343" i="14"/>
  <c r="Q343" i="14"/>
  <c r="V343" i="14"/>
  <c r="G350" i="14"/>
  <c r="M350" i="14" s="1"/>
  <c r="I350" i="14"/>
  <c r="K350" i="14"/>
  <c r="O350" i="14"/>
  <c r="Q350" i="14"/>
  <c r="V350" i="14"/>
  <c r="G351" i="14"/>
  <c r="M351" i="14" s="1"/>
  <c r="I351" i="14"/>
  <c r="I321" i="14" s="1"/>
  <c r="K351" i="14"/>
  <c r="O351" i="14"/>
  <c r="Q351" i="14"/>
  <c r="V351" i="14"/>
  <c r="G352" i="14"/>
  <c r="I352" i="14"/>
  <c r="K352" i="14"/>
  <c r="M352" i="14"/>
  <c r="O352" i="14"/>
  <c r="Q352" i="14"/>
  <c r="V352" i="14"/>
  <c r="G356" i="14"/>
  <c r="M356" i="14" s="1"/>
  <c r="I356" i="14"/>
  <c r="K356" i="14"/>
  <c r="O356" i="14"/>
  <c r="Q356" i="14"/>
  <c r="V356" i="14"/>
  <c r="G358" i="14"/>
  <c r="M358" i="14" s="1"/>
  <c r="I358" i="14"/>
  <c r="I357" i="14" s="1"/>
  <c r="K358" i="14"/>
  <c r="K357" i="14" s="1"/>
  <c r="O358" i="14"/>
  <c r="Q358" i="14"/>
  <c r="Q357" i="14" s="1"/>
  <c r="V358" i="14"/>
  <c r="V357" i="14" s="1"/>
  <c r="G359" i="14"/>
  <c r="I359" i="14"/>
  <c r="K359" i="14"/>
  <c r="M359" i="14"/>
  <c r="O359" i="14"/>
  <c r="Q359" i="14"/>
  <c r="V359" i="14"/>
  <c r="G366" i="14"/>
  <c r="M366" i="14" s="1"/>
  <c r="I366" i="14"/>
  <c r="K366" i="14"/>
  <c r="O366" i="14"/>
  <c r="Q366" i="14"/>
  <c r="V366" i="14"/>
  <c r="G367" i="14"/>
  <c r="M367" i="14" s="1"/>
  <c r="I367" i="14"/>
  <c r="K367" i="14"/>
  <c r="O367" i="14"/>
  <c r="Q367" i="14"/>
  <c r="V367" i="14"/>
  <c r="G371" i="14"/>
  <c r="I371" i="14"/>
  <c r="K371" i="14"/>
  <c r="M371" i="14"/>
  <c r="O371" i="14"/>
  <c r="Q371" i="14"/>
  <c r="V371" i="14"/>
  <c r="G375" i="14"/>
  <c r="M375" i="14" s="1"/>
  <c r="I375" i="14"/>
  <c r="K375" i="14"/>
  <c r="O375" i="14"/>
  <c r="Q375" i="14"/>
  <c r="V375" i="14"/>
  <c r="G379" i="14"/>
  <c r="M379" i="14" s="1"/>
  <c r="I379" i="14"/>
  <c r="K379" i="14"/>
  <c r="O379" i="14"/>
  <c r="Q379" i="14"/>
  <c r="V379" i="14"/>
  <c r="G383" i="14"/>
  <c r="M383" i="14" s="1"/>
  <c r="I383" i="14"/>
  <c r="K383" i="14"/>
  <c r="O383" i="14"/>
  <c r="O357" i="14" s="1"/>
  <c r="Q383" i="14"/>
  <c r="V383" i="14"/>
  <c r="G387" i="14"/>
  <c r="M387" i="14" s="1"/>
  <c r="I387" i="14"/>
  <c r="K387" i="14"/>
  <c r="O387" i="14"/>
  <c r="Q387" i="14"/>
  <c r="V387" i="14"/>
  <c r="V388" i="14"/>
  <c r="G389" i="14"/>
  <c r="M389" i="14" s="1"/>
  <c r="I389" i="14"/>
  <c r="I388" i="14" s="1"/>
  <c r="K389" i="14"/>
  <c r="O389" i="14"/>
  <c r="O388" i="14" s="1"/>
  <c r="Q389" i="14"/>
  <c r="V389" i="14"/>
  <c r="G393" i="14"/>
  <c r="I393" i="14"/>
  <c r="K393" i="14"/>
  <c r="O393" i="14"/>
  <c r="Q393" i="14"/>
  <c r="V393" i="14"/>
  <c r="G396" i="14"/>
  <c r="M396" i="14" s="1"/>
  <c r="I396" i="14"/>
  <c r="K396" i="14"/>
  <c r="O396" i="14"/>
  <c r="Q396" i="14"/>
  <c r="Q388" i="14" s="1"/>
  <c r="V396" i="14"/>
  <c r="G397" i="14"/>
  <c r="I397" i="14"/>
  <c r="K397" i="14"/>
  <c r="K388" i="14" s="1"/>
  <c r="M397" i="14"/>
  <c r="O397" i="14"/>
  <c r="Q397" i="14"/>
  <c r="V397" i="14"/>
  <c r="G401" i="14"/>
  <c r="I401" i="14"/>
  <c r="I400" i="14" s="1"/>
  <c r="K401" i="14"/>
  <c r="O401" i="14"/>
  <c r="O400" i="14" s="1"/>
  <c r="Q401" i="14"/>
  <c r="V401" i="14"/>
  <c r="V400" i="14" s="1"/>
  <c r="G404" i="14"/>
  <c r="M404" i="14" s="1"/>
  <c r="I404" i="14"/>
  <c r="K404" i="14"/>
  <c r="K400" i="14" s="1"/>
  <c r="O404" i="14"/>
  <c r="Q404" i="14"/>
  <c r="Q400" i="14" s="1"/>
  <c r="V404" i="14"/>
  <c r="G407" i="14"/>
  <c r="M407" i="14" s="1"/>
  <c r="I407" i="14"/>
  <c r="K407" i="14"/>
  <c r="O407" i="14"/>
  <c r="Q407" i="14"/>
  <c r="V407" i="14"/>
  <c r="G410" i="14"/>
  <c r="M410" i="14" s="1"/>
  <c r="I410" i="14"/>
  <c r="K410" i="14"/>
  <c r="O410" i="14"/>
  <c r="Q410" i="14"/>
  <c r="V410" i="14"/>
  <c r="G415" i="14"/>
  <c r="M415" i="14" s="1"/>
  <c r="I415" i="14"/>
  <c r="K415" i="14"/>
  <c r="O415" i="14"/>
  <c r="Q415" i="14"/>
  <c r="V415" i="14"/>
  <c r="G423" i="14"/>
  <c r="I423" i="14"/>
  <c r="K423" i="14"/>
  <c r="K422" i="14" s="1"/>
  <c r="M423" i="14"/>
  <c r="O423" i="14"/>
  <c r="O422" i="14" s="1"/>
  <c r="Q423" i="14"/>
  <c r="V423" i="14"/>
  <c r="V422" i="14" s="1"/>
  <c r="G424" i="14"/>
  <c r="M424" i="14" s="1"/>
  <c r="I424" i="14"/>
  <c r="K424" i="14"/>
  <c r="O424" i="14"/>
  <c r="Q424" i="14"/>
  <c r="V424" i="14"/>
  <c r="G425" i="14"/>
  <c r="I425" i="14"/>
  <c r="K425" i="14"/>
  <c r="O425" i="14"/>
  <c r="Q425" i="14"/>
  <c r="V425" i="14"/>
  <c r="G426" i="14"/>
  <c r="M426" i="14" s="1"/>
  <c r="I426" i="14"/>
  <c r="K426" i="14"/>
  <c r="O426" i="14"/>
  <c r="Q426" i="14"/>
  <c r="Q422" i="14" s="1"/>
  <c r="V426" i="14"/>
  <c r="G427" i="14"/>
  <c r="M427" i="14" s="1"/>
  <c r="I427" i="14"/>
  <c r="K427" i="14"/>
  <c r="O427" i="14"/>
  <c r="Q427" i="14"/>
  <c r="V427" i="14"/>
  <c r="G428" i="14"/>
  <c r="I428" i="14"/>
  <c r="K428" i="14"/>
  <c r="M428" i="14"/>
  <c r="O428" i="14"/>
  <c r="Q428" i="14"/>
  <c r="V428" i="14"/>
  <c r="G429" i="14"/>
  <c r="M429" i="14" s="1"/>
  <c r="I429" i="14"/>
  <c r="K429" i="14"/>
  <c r="O429" i="14"/>
  <c r="Q429" i="14"/>
  <c r="V429" i="14"/>
  <c r="G430" i="14"/>
  <c r="I430" i="14"/>
  <c r="I422" i="14" s="1"/>
  <c r="K430" i="14"/>
  <c r="M430" i="14"/>
  <c r="O430" i="14"/>
  <c r="Q430" i="14"/>
  <c r="V430" i="14"/>
  <c r="G431" i="14"/>
  <c r="I431" i="14"/>
  <c r="K431" i="14"/>
  <c r="M431" i="14"/>
  <c r="O431" i="14"/>
  <c r="Q431" i="14"/>
  <c r="V431" i="14"/>
  <c r="G432" i="14"/>
  <c r="M432" i="14" s="1"/>
  <c r="I432" i="14"/>
  <c r="K432" i="14"/>
  <c r="O432" i="14"/>
  <c r="Q432" i="14"/>
  <c r="V432" i="14"/>
  <c r="G433" i="14"/>
  <c r="M433" i="14" s="1"/>
  <c r="I433" i="14"/>
  <c r="K433" i="14"/>
  <c r="O433" i="14"/>
  <c r="Q433" i="14"/>
  <c r="V433" i="14"/>
  <c r="G434" i="14"/>
  <c r="M434" i="14" s="1"/>
  <c r="I434" i="14"/>
  <c r="K434" i="14"/>
  <c r="O434" i="14"/>
  <c r="Q434" i="14"/>
  <c r="V434" i="14"/>
  <c r="G435" i="14"/>
  <c r="M435" i="14" s="1"/>
  <c r="I435" i="14"/>
  <c r="K435" i="14"/>
  <c r="O435" i="14"/>
  <c r="Q435" i="14"/>
  <c r="V435" i="14"/>
  <c r="G436" i="14"/>
  <c r="I436" i="14"/>
  <c r="K436" i="14"/>
  <c r="M436" i="14"/>
  <c r="O436" i="14"/>
  <c r="Q436" i="14"/>
  <c r="V436" i="14"/>
  <c r="G437" i="14"/>
  <c r="M437" i="14" s="1"/>
  <c r="I437" i="14"/>
  <c r="K437" i="14"/>
  <c r="O437" i="14"/>
  <c r="Q437" i="14"/>
  <c r="V437" i="14"/>
  <c r="G438" i="14"/>
  <c r="I438" i="14"/>
  <c r="K438" i="14"/>
  <c r="M438" i="14"/>
  <c r="O438" i="14"/>
  <c r="Q438" i="14"/>
  <c r="V438" i="14"/>
  <c r="G439" i="14"/>
  <c r="M439" i="14" s="1"/>
  <c r="I439" i="14"/>
  <c r="K439" i="14"/>
  <c r="O439" i="14"/>
  <c r="Q439" i="14"/>
  <c r="V439" i="14"/>
  <c r="G440" i="14"/>
  <c r="M440" i="14" s="1"/>
  <c r="I440" i="14"/>
  <c r="K440" i="14"/>
  <c r="O440" i="14"/>
  <c r="Q440" i="14"/>
  <c r="V440" i="14"/>
  <c r="G441" i="14"/>
  <c r="M441" i="14" s="1"/>
  <c r="I441" i="14"/>
  <c r="K441" i="14"/>
  <c r="O441" i="14"/>
  <c r="Q441" i="14"/>
  <c r="V441" i="14"/>
  <c r="G442" i="14"/>
  <c r="M442" i="14" s="1"/>
  <c r="I442" i="14"/>
  <c r="K442" i="14"/>
  <c r="O442" i="14"/>
  <c r="Q442" i="14"/>
  <c r="V442" i="14"/>
  <c r="G443" i="14"/>
  <c r="M443" i="14" s="1"/>
  <c r="I443" i="14"/>
  <c r="K443" i="14"/>
  <c r="O443" i="14"/>
  <c r="Q443" i="14"/>
  <c r="V443" i="14"/>
  <c r="G444" i="14"/>
  <c r="I444" i="14"/>
  <c r="K444" i="14"/>
  <c r="M444" i="14"/>
  <c r="O444" i="14"/>
  <c r="Q444" i="14"/>
  <c r="V444" i="14"/>
  <c r="G445" i="14"/>
  <c r="M445" i="14" s="1"/>
  <c r="I445" i="14"/>
  <c r="K445" i="14"/>
  <c r="O445" i="14"/>
  <c r="Q445" i="14"/>
  <c r="V445" i="14"/>
  <c r="G446" i="14"/>
  <c r="I446" i="14"/>
  <c r="K446" i="14"/>
  <c r="M446" i="14"/>
  <c r="O446" i="14"/>
  <c r="Q446" i="14"/>
  <c r="V446" i="14"/>
  <c r="G447" i="14"/>
  <c r="M447" i="14" s="1"/>
  <c r="I447" i="14"/>
  <c r="K447" i="14"/>
  <c r="O447" i="14"/>
  <c r="Q447" i="14"/>
  <c r="V447" i="14"/>
  <c r="G448" i="14"/>
  <c r="I448" i="14"/>
  <c r="K448" i="14"/>
  <c r="M448" i="14"/>
  <c r="O448" i="14"/>
  <c r="Q448" i="14"/>
  <c r="V448" i="14"/>
  <c r="G449" i="14"/>
  <c r="M449" i="14" s="1"/>
  <c r="I449" i="14"/>
  <c r="K449" i="14"/>
  <c r="O449" i="14"/>
  <c r="Q449" i="14"/>
  <c r="V449" i="14"/>
  <c r="G450" i="14"/>
  <c r="M450" i="14" s="1"/>
  <c r="I450" i="14"/>
  <c r="K450" i="14"/>
  <c r="O450" i="14"/>
  <c r="Q450" i="14"/>
  <c r="V450" i="14"/>
  <c r="G451" i="14"/>
  <c r="M451" i="14" s="1"/>
  <c r="I451" i="14"/>
  <c r="K451" i="14"/>
  <c r="O451" i="14"/>
  <c r="Q451" i="14"/>
  <c r="V451" i="14"/>
  <c r="G452" i="14"/>
  <c r="I452" i="14"/>
  <c r="K452" i="14"/>
  <c r="M452" i="14"/>
  <c r="O452" i="14"/>
  <c r="Q452" i="14"/>
  <c r="V452" i="14"/>
  <c r="G453" i="14"/>
  <c r="I453" i="14"/>
  <c r="K453" i="14"/>
  <c r="O453" i="14"/>
  <c r="Q453" i="14"/>
  <c r="V453" i="14"/>
  <c r="G454" i="14"/>
  <c r="I454" i="14"/>
  <c r="K454" i="14"/>
  <c r="M454" i="14"/>
  <c r="O454" i="14"/>
  <c r="Q454" i="14"/>
  <c r="V454" i="14"/>
  <c r="G455" i="14"/>
  <c r="M455" i="14" s="1"/>
  <c r="I455" i="14"/>
  <c r="K455" i="14"/>
  <c r="O455" i="14"/>
  <c r="Q455" i="14"/>
  <c r="V455" i="14"/>
  <c r="G456" i="14"/>
  <c r="M456" i="14" s="1"/>
  <c r="I456" i="14"/>
  <c r="K456" i="14"/>
  <c r="O456" i="14"/>
  <c r="Q456" i="14"/>
  <c r="V456" i="14"/>
  <c r="O457" i="14"/>
  <c r="G458" i="14"/>
  <c r="M458" i="14" s="1"/>
  <c r="I458" i="14"/>
  <c r="I457" i="14" s="1"/>
  <c r="K458" i="14"/>
  <c r="K457" i="14" s="1"/>
  <c r="O458" i="14"/>
  <c r="Q458" i="14"/>
  <c r="Q457" i="14" s="1"/>
  <c r="V458" i="14"/>
  <c r="G459" i="14"/>
  <c r="I459" i="14"/>
  <c r="K459" i="14"/>
  <c r="M459" i="14"/>
  <c r="O459" i="14"/>
  <c r="Q459" i="14"/>
  <c r="V459" i="14"/>
  <c r="V457" i="14" s="1"/>
  <c r="G460" i="14"/>
  <c r="I460" i="14"/>
  <c r="K460" i="14"/>
  <c r="M460" i="14"/>
  <c r="O460" i="14"/>
  <c r="Q460" i="14"/>
  <c r="V460" i="14"/>
  <c r="G461" i="14"/>
  <c r="M461" i="14" s="1"/>
  <c r="I461" i="14"/>
  <c r="K461" i="14"/>
  <c r="O461" i="14"/>
  <c r="Q461" i="14"/>
  <c r="V461" i="14"/>
  <c r="G463" i="14"/>
  <c r="M463" i="14" s="1"/>
  <c r="I463" i="14"/>
  <c r="K463" i="14"/>
  <c r="K462" i="14" s="1"/>
  <c r="O463" i="14"/>
  <c r="O462" i="14" s="1"/>
  <c r="Q463" i="14"/>
  <c r="V463" i="14"/>
  <c r="V462" i="14" s="1"/>
  <c r="G464" i="14"/>
  <c r="G462" i="14" s="1"/>
  <c r="I464" i="14"/>
  <c r="K464" i="14"/>
  <c r="O464" i="14"/>
  <c r="Q464" i="14"/>
  <c r="V464" i="14"/>
  <c r="G465" i="14"/>
  <c r="M465" i="14" s="1"/>
  <c r="I465" i="14"/>
  <c r="K465" i="14"/>
  <c r="O465" i="14"/>
  <c r="Q465" i="14"/>
  <c r="V465" i="14"/>
  <c r="G466" i="14"/>
  <c r="I466" i="14"/>
  <c r="K466" i="14"/>
  <c r="M466" i="14"/>
  <c r="O466" i="14"/>
  <c r="Q466" i="14"/>
  <c r="Q462" i="14" s="1"/>
  <c r="V466" i="14"/>
  <c r="G467" i="14"/>
  <c r="M467" i="14" s="1"/>
  <c r="I467" i="14"/>
  <c r="K467" i="14"/>
  <c r="O467" i="14"/>
  <c r="Q467" i="14"/>
  <c r="V467" i="14"/>
  <c r="G468" i="14"/>
  <c r="I468" i="14"/>
  <c r="K468" i="14"/>
  <c r="M468" i="14"/>
  <c r="O468" i="14"/>
  <c r="Q468" i="14"/>
  <c r="V468" i="14"/>
  <c r="G469" i="14"/>
  <c r="M469" i="14" s="1"/>
  <c r="I469" i="14"/>
  <c r="K469" i="14"/>
  <c r="O469" i="14"/>
  <c r="Q469" i="14"/>
  <c r="V469" i="14"/>
  <c r="G470" i="14"/>
  <c r="M470" i="14" s="1"/>
  <c r="I470" i="14"/>
  <c r="I462" i="14" s="1"/>
  <c r="K470" i="14"/>
  <c r="O470" i="14"/>
  <c r="Q470" i="14"/>
  <c r="V470" i="14"/>
  <c r="G471" i="14"/>
  <c r="M471" i="14" s="1"/>
  <c r="I471" i="14"/>
  <c r="K471" i="14"/>
  <c r="O471" i="14"/>
  <c r="Q471" i="14"/>
  <c r="V471" i="14"/>
  <c r="AF473" i="14"/>
  <c r="G41" i="1" s="1"/>
  <c r="G8" i="13"/>
  <c r="G9" i="13"/>
  <c r="M9" i="13" s="1"/>
  <c r="M8" i="13" s="1"/>
  <c r="I9" i="13"/>
  <c r="I8" i="13" s="1"/>
  <c r="K9" i="13"/>
  <c r="K8" i="13" s="1"/>
  <c r="O9" i="13"/>
  <c r="O8" i="13" s="1"/>
  <c r="Q9" i="13"/>
  <c r="Q8" i="13" s="1"/>
  <c r="V9" i="13"/>
  <c r="V8" i="13" s="1"/>
  <c r="G10" i="13"/>
  <c r="K10" i="13"/>
  <c r="Q10" i="13"/>
  <c r="G11" i="13"/>
  <c r="I11" i="13"/>
  <c r="I10" i="13" s="1"/>
  <c r="K11" i="13"/>
  <c r="M11" i="13"/>
  <c r="M10" i="13" s="1"/>
  <c r="O11" i="13"/>
  <c r="O10" i="13" s="1"/>
  <c r="Q11" i="13"/>
  <c r="V11" i="13"/>
  <c r="V10" i="13" s="1"/>
  <c r="O12" i="13"/>
  <c r="G13" i="13"/>
  <c r="M13" i="13" s="1"/>
  <c r="M12" i="13" s="1"/>
  <c r="I13" i="13"/>
  <c r="I12" i="13" s="1"/>
  <c r="K13" i="13"/>
  <c r="O13" i="13"/>
  <c r="Q13" i="13"/>
  <c r="Q12" i="13" s="1"/>
  <c r="V13" i="13"/>
  <c r="V12" i="13" s="1"/>
  <c r="G14" i="13"/>
  <c r="I14" i="13"/>
  <c r="K14" i="13"/>
  <c r="K12" i="13" s="1"/>
  <c r="M14" i="13"/>
  <c r="O14" i="13"/>
  <c r="Q14" i="13"/>
  <c r="V14" i="13"/>
  <c r="G18" i="13"/>
  <c r="M18" i="13" s="1"/>
  <c r="I18" i="13"/>
  <c r="K18" i="13"/>
  <c r="O18" i="13"/>
  <c r="Q18" i="13"/>
  <c r="V18" i="13"/>
  <c r="O20" i="13"/>
  <c r="G21" i="13"/>
  <c r="M21" i="13" s="1"/>
  <c r="I21" i="13"/>
  <c r="I20" i="13" s="1"/>
  <c r="K21" i="13"/>
  <c r="K20" i="13" s="1"/>
  <c r="O21" i="13"/>
  <c r="Q21" i="13"/>
  <c r="Q20" i="13" s="1"/>
  <c r="V21" i="13"/>
  <c r="G23" i="13"/>
  <c r="M23" i="13" s="1"/>
  <c r="I23" i="13"/>
  <c r="K23" i="13"/>
  <c r="O23" i="13"/>
  <c r="Q23" i="13"/>
  <c r="V23" i="13"/>
  <c r="V20" i="13" s="1"/>
  <c r="G27" i="13"/>
  <c r="I27" i="13"/>
  <c r="K27" i="13"/>
  <c r="K26" i="13" s="1"/>
  <c r="O27" i="13"/>
  <c r="O26" i="13" s="1"/>
  <c r="Q27" i="13"/>
  <c r="Q26" i="13" s="1"/>
  <c r="V27" i="13"/>
  <c r="V26" i="13" s="1"/>
  <c r="G31" i="13"/>
  <c r="I31" i="13"/>
  <c r="I26" i="13" s="1"/>
  <c r="K31" i="13"/>
  <c r="M31" i="13"/>
  <c r="O31" i="13"/>
  <c r="Q31" i="13"/>
  <c r="V31" i="13"/>
  <c r="G35" i="13"/>
  <c r="M35" i="13" s="1"/>
  <c r="I35" i="13"/>
  <c r="K35" i="13"/>
  <c r="O35" i="13"/>
  <c r="Q35" i="13"/>
  <c r="V35" i="13"/>
  <c r="G51" i="13"/>
  <c r="I51" i="13"/>
  <c r="K51" i="13"/>
  <c r="M51" i="13"/>
  <c r="O51" i="13"/>
  <c r="Q51" i="13"/>
  <c r="V51" i="13"/>
  <c r="G54" i="13"/>
  <c r="M54" i="13" s="1"/>
  <c r="I54" i="13"/>
  <c r="K54" i="13"/>
  <c r="O54" i="13"/>
  <c r="Q54" i="13"/>
  <c r="V54" i="13"/>
  <c r="I56" i="13"/>
  <c r="Q56" i="13"/>
  <c r="G57" i="13"/>
  <c r="M57" i="13" s="1"/>
  <c r="I57" i="13"/>
  <c r="K57" i="13"/>
  <c r="K56" i="13" s="1"/>
  <c r="O57" i="13"/>
  <c r="Q57" i="13"/>
  <c r="V57" i="13"/>
  <c r="V56" i="13" s="1"/>
  <c r="G61" i="13"/>
  <c r="M61" i="13" s="1"/>
  <c r="I61" i="13"/>
  <c r="K61" i="13"/>
  <c r="O61" i="13"/>
  <c r="Q61" i="13"/>
  <c r="V61" i="13"/>
  <c r="G65" i="13"/>
  <c r="M65" i="13" s="1"/>
  <c r="I65" i="13"/>
  <c r="K65" i="13"/>
  <c r="O65" i="13"/>
  <c r="O56" i="13" s="1"/>
  <c r="Q65" i="13"/>
  <c r="V65" i="13"/>
  <c r="I69" i="13"/>
  <c r="Q69" i="13"/>
  <c r="G70" i="13"/>
  <c r="G69" i="13" s="1"/>
  <c r="I70" i="13"/>
  <c r="K70" i="13"/>
  <c r="K69" i="13" s="1"/>
  <c r="O70" i="13"/>
  <c r="O69" i="13" s="1"/>
  <c r="Q70" i="13"/>
  <c r="V70" i="13"/>
  <c r="V69" i="13" s="1"/>
  <c r="G77" i="13"/>
  <c r="M77" i="13" s="1"/>
  <c r="I77" i="13"/>
  <c r="K77" i="13"/>
  <c r="O77" i="13"/>
  <c r="Q77" i="13"/>
  <c r="V77" i="13"/>
  <c r="G81" i="13"/>
  <c r="M81" i="13" s="1"/>
  <c r="I81" i="13"/>
  <c r="I80" i="13" s="1"/>
  <c r="K81" i="13"/>
  <c r="K80" i="13" s="1"/>
  <c r="O81" i="13"/>
  <c r="Q81" i="13"/>
  <c r="Q80" i="13" s="1"/>
  <c r="V81" i="13"/>
  <c r="G83" i="13"/>
  <c r="M83" i="13" s="1"/>
  <c r="I83" i="13"/>
  <c r="K83" i="13"/>
  <c r="O83" i="13"/>
  <c r="Q83" i="13"/>
  <c r="V83" i="13"/>
  <c r="V80" i="13" s="1"/>
  <c r="G85" i="13"/>
  <c r="M85" i="13" s="1"/>
  <c r="I85" i="13"/>
  <c r="K85" i="13"/>
  <c r="O85" i="13"/>
  <c r="Q85" i="13"/>
  <c r="V85" i="13"/>
  <c r="G86" i="13"/>
  <c r="M86" i="13" s="1"/>
  <c r="I86" i="13"/>
  <c r="K86" i="13"/>
  <c r="O86" i="13"/>
  <c r="O80" i="13" s="1"/>
  <c r="Q86" i="13"/>
  <c r="V86" i="13"/>
  <c r="G87" i="13"/>
  <c r="M87" i="13" s="1"/>
  <c r="I87" i="13"/>
  <c r="K87" i="13"/>
  <c r="O87" i="13"/>
  <c r="Q87" i="13"/>
  <c r="V87" i="13"/>
  <c r="G88" i="13"/>
  <c r="I88" i="13"/>
  <c r="K88" i="13"/>
  <c r="M88" i="13"/>
  <c r="O88" i="13"/>
  <c r="Q88" i="13"/>
  <c r="V88" i="13"/>
  <c r="G89" i="13"/>
  <c r="I89" i="13"/>
  <c r="K89" i="13"/>
  <c r="M89" i="13"/>
  <c r="O89" i="13"/>
  <c r="Q89" i="13"/>
  <c r="V89" i="13"/>
  <c r="G93" i="13"/>
  <c r="G80" i="13" s="1"/>
  <c r="I93" i="13"/>
  <c r="K93" i="13"/>
  <c r="O93" i="13"/>
  <c r="Q93" i="13"/>
  <c r="V93" i="13"/>
  <c r="G109" i="13"/>
  <c r="M109" i="13" s="1"/>
  <c r="I109" i="13"/>
  <c r="K109" i="13"/>
  <c r="O109" i="13"/>
  <c r="Q109" i="13"/>
  <c r="V109" i="13"/>
  <c r="G110" i="13"/>
  <c r="M110" i="13" s="1"/>
  <c r="I110" i="13"/>
  <c r="K110" i="13"/>
  <c r="O110" i="13"/>
  <c r="Q110" i="13"/>
  <c r="V110" i="13"/>
  <c r="I113" i="13"/>
  <c r="V113" i="13"/>
  <c r="G114" i="13"/>
  <c r="G113" i="13" s="1"/>
  <c r="I57" i="1" s="1"/>
  <c r="I114" i="13"/>
  <c r="K114" i="13"/>
  <c r="K113" i="13" s="1"/>
  <c r="O114" i="13"/>
  <c r="O113" i="13" s="1"/>
  <c r="Q114" i="13"/>
  <c r="Q113" i="13" s="1"/>
  <c r="V114" i="13"/>
  <c r="I115" i="13"/>
  <c r="Q115" i="13"/>
  <c r="G116" i="13"/>
  <c r="M116" i="13" s="1"/>
  <c r="M115" i="13" s="1"/>
  <c r="I116" i="13"/>
  <c r="K116" i="13"/>
  <c r="K115" i="13" s="1"/>
  <c r="O116" i="13"/>
  <c r="O115" i="13" s="1"/>
  <c r="Q116" i="13"/>
  <c r="V116" i="13"/>
  <c r="V115" i="13" s="1"/>
  <c r="G118" i="13"/>
  <c r="G117" i="13" s="1"/>
  <c r="I118" i="13"/>
  <c r="I117" i="13" s="1"/>
  <c r="K118" i="13"/>
  <c r="O118" i="13"/>
  <c r="O117" i="13" s="1"/>
  <c r="Q118" i="13"/>
  <c r="V118" i="13"/>
  <c r="V117" i="13" s="1"/>
  <c r="G119" i="13"/>
  <c r="M119" i="13" s="1"/>
  <c r="I119" i="13"/>
  <c r="K119" i="13"/>
  <c r="O119" i="13"/>
  <c r="Q119" i="13"/>
  <c r="Q117" i="13" s="1"/>
  <c r="V119" i="13"/>
  <c r="G120" i="13"/>
  <c r="M120" i="13" s="1"/>
  <c r="I120" i="13"/>
  <c r="K120" i="13"/>
  <c r="K117" i="13" s="1"/>
  <c r="O120" i="13"/>
  <c r="Q120" i="13"/>
  <c r="V120" i="13"/>
  <c r="G121" i="13"/>
  <c r="I121" i="13"/>
  <c r="K121" i="13"/>
  <c r="M121" i="13"/>
  <c r="O121" i="13"/>
  <c r="Q121" i="13"/>
  <c r="V121" i="13"/>
  <c r="G122" i="13"/>
  <c r="M122" i="13" s="1"/>
  <c r="I122" i="13"/>
  <c r="K122" i="13"/>
  <c r="O122" i="13"/>
  <c r="Q122" i="13"/>
  <c r="V122" i="13"/>
  <c r="G123" i="13"/>
  <c r="M123" i="13" s="1"/>
  <c r="I123" i="13"/>
  <c r="K123" i="13"/>
  <c r="O123" i="13"/>
  <c r="Q123" i="13"/>
  <c r="V123" i="13"/>
  <c r="G124" i="13"/>
  <c r="I124" i="13"/>
  <c r="K124" i="13"/>
  <c r="M124" i="13"/>
  <c r="O124" i="13"/>
  <c r="Q124" i="13"/>
  <c r="V124" i="13"/>
  <c r="G126" i="13"/>
  <c r="I126" i="13"/>
  <c r="I125" i="13" s="1"/>
  <c r="K126" i="13"/>
  <c r="O126" i="13"/>
  <c r="O125" i="13" s="1"/>
  <c r="Q126" i="13"/>
  <c r="V126" i="13"/>
  <c r="V125" i="13" s="1"/>
  <c r="G127" i="13"/>
  <c r="M127" i="13" s="1"/>
  <c r="I127" i="13"/>
  <c r="K127" i="13"/>
  <c r="O127" i="13"/>
  <c r="Q127" i="13"/>
  <c r="Q125" i="13" s="1"/>
  <c r="V127" i="13"/>
  <c r="G128" i="13"/>
  <c r="M128" i="13" s="1"/>
  <c r="I128" i="13"/>
  <c r="K128" i="13"/>
  <c r="K125" i="13" s="1"/>
  <c r="O128" i="13"/>
  <c r="Q128" i="13"/>
  <c r="V128" i="13"/>
  <c r="G129" i="13"/>
  <c r="M129" i="13" s="1"/>
  <c r="I129" i="13"/>
  <c r="K129" i="13"/>
  <c r="O129" i="13"/>
  <c r="Q129" i="13"/>
  <c r="V129" i="13"/>
  <c r="G130" i="13"/>
  <c r="M130" i="13" s="1"/>
  <c r="I130" i="13"/>
  <c r="K130" i="13"/>
  <c r="O130" i="13"/>
  <c r="Q130" i="13"/>
  <c r="V130" i="13"/>
  <c r="G131" i="13"/>
  <c r="I131" i="13"/>
  <c r="K131" i="13"/>
  <c r="M131" i="13"/>
  <c r="O131" i="13"/>
  <c r="Q131" i="13"/>
  <c r="V131" i="13"/>
  <c r="G132" i="13"/>
  <c r="M132" i="13" s="1"/>
  <c r="I132" i="13"/>
  <c r="K132" i="13"/>
  <c r="O132" i="13"/>
  <c r="Q132" i="13"/>
  <c r="V132" i="13"/>
  <c r="G133" i="13"/>
  <c r="I133" i="13"/>
  <c r="K133" i="13"/>
  <c r="M133" i="13"/>
  <c r="O133" i="13"/>
  <c r="Q133" i="13"/>
  <c r="V133" i="13"/>
  <c r="G134" i="13"/>
  <c r="M134" i="13" s="1"/>
  <c r="I134" i="13"/>
  <c r="K134" i="13"/>
  <c r="O134" i="13"/>
  <c r="Q134" i="13"/>
  <c r="V134" i="13"/>
  <c r="G135" i="13"/>
  <c r="M135" i="13" s="1"/>
  <c r="I135" i="13"/>
  <c r="K135" i="13"/>
  <c r="O135" i="13"/>
  <c r="Q135" i="13"/>
  <c r="V135" i="13"/>
  <c r="G139" i="13"/>
  <c r="M139" i="13" s="1"/>
  <c r="I139" i="13"/>
  <c r="K139" i="13"/>
  <c r="O139" i="13"/>
  <c r="Q139" i="13"/>
  <c r="V139" i="13"/>
  <c r="G141" i="13"/>
  <c r="G140" i="13" s="1"/>
  <c r="I141" i="13"/>
  <c r="I140" i="13" s="1"/>
  <c r="K141" i="13"/>
  <c r="K140" i="13" s="1"/>
  <c r="O141" i="13"/>
  <c r="O140" i="13" s="1"/>
  <c r="Q141" i="13"/>
  <c r="Q140" i="13" s="1"/>
  <c r="V141" i="13"/>
  <c r="G142" i="13"/>
  <c r="M142" i="13" s="1"/>
  <c r="I142" i="13"/>
  <c r="K142" i="13"/>
  <c r="O142" i="13"/>
  <c r="Q142" i="13"/>
  <c r="V142" i="13"/>
  <c r="G143" i="13"/>
  <c r="I143" i="13"/>
  <c r="K143" i="13"/>
  <c r="M143" i="13"/>
  <c r="O143" i="13"/>
  <c r="Q143" i="13"/>
  <c r="V143" i="13"/>
  <c r="V140" i="13" s="1"/>
  <c r="G144" i="13"/>
  <c r="M144" i="13" s="1"/>
  <c r="I144" i="13"/>
  <c r="K144" i="13"/>
  <c r="O144" i="13"/>
  <c r="Q144" i="13"/>
  <c r="V144" i="13"/>
  <c r="G145" i="13"/>
  <c r="M145" i="13" s="1"/>
  <c r="I145" i="13"/>
  <c r="K145" i="13"/>
  <c r="O145" i="13"/>
  <c r="Q145" i="13"/>
  <c r="V145" i="13"/>
  <c r="G146" i="13"/>
  <c r="M146" i="13" s="1"/>
  <c r="I146" i="13"/>
  <c r="K146" i="13"/>
  <c r="O146" i="13"/>
  <c r="Q146" i="13"/>
  <c r="V146" i="13"/>
  <c r="G147" i="13"/>
  <c r="M147" i="13" s="1"/>
  <c r="I147" i="13"/>
  <c r="K147" i="13"/>
  <c r="O147" i="13"/>
  <c r="Q147" i="13"/>
  <c r="V147" i="13"/>
  <c r="G148" i="13"/>
  <c r="I148" i="13"/>
  <c r="K148" i="13"/>
  <c r="M148" i="13"/>
  <c r="O148" i="13"/>
  <c r="Q148" i="13"/>
  <c r="V148" i="13"/>
  <c r="G149" i="13"/>
  <c r="M149" i="13" s="1"/>
  <c r="I149" i="13"/>
  <c r="K149" i="13"/>
  <c r="O149" i="13"/>
  <c r="Q149" i="13"/>
  <c r="V149" i="13"/>
  <c r="G151" i="13"/>
  <c r="I151" i="13"/>
  <c r="I150" i="13" s="1"/>
  <c r="K151" i="13"/>
  <c r="K150" i="13" s="1"/>
  <c r="M151" i="13"/>
  <c r="O151" i="13"/>
  <c r="O150" i="13" s="1"/>
  <c r="Q151" i="13"/>
  <c r="V151" i="13"/>
  <c r="V150" i="13" s="1"/>
  <c r="G152" i="13"/>
  <c r="I152" i="13"/>
  <c r="K152" i="13"/>
  <c r="M152" i="13"/>
  <c r="O152" i="13"/>
  <c r="Q152" i="13"/>
  <c r="V152" i="13"/>
  <c r="G153" i="13"/>
  <c r="G150" i="13" s="1"/>
  <c r="I153" i="13"/>
  <c r="K153" i="13"/>
  <c r="O153" i="13"/>
  <c r="Q153" i="13"/>
  <c r="V153" i="13"/>
  <c r="G154" i="13"/>
  <c r="M154" i="13" s="1"/>
  <c r="I154" i="13"/>
  <c r="K154" i="13"/>
  <c r="O154" i="13"/>
  <c r="Q154" i="13"/>
  <c r="V154" i="13"/>
  <c r="G155" i="13"/>
  <c r="M155" i="13" s="1"/>
  <c r="I155" i="13"/>
  <c r="K155" i="13"/>
  <c r="O155" i="13"/>
  <c r="Q155" i="13"/>
  <c r="V155" i="13"/>
  <c r="G156" i="13"/>
  <c r="I156" i="13"/>
  <c r="K156" i="13"/>
  <c r="M156" i="13"/>
  <c r="O156" i="13"/>
  <c r="Q156" i="13"/>
  <c r="V156" i="13"/>
  <c r="G157" i="13"/>
  <c r="M157" i="13" s="1"/>
  <c r="I157" i="13"/>
  <c r="K157" i="13"/>
  <c r="O157" i="13"/>
  <c r="Q157" i="13"/>
  <c r="V157" i="13"/>
  <c r="G158" i="13"/>
  <c r="M158" i="13" s="1"/>
  <c r="I158" i="13"/>
  <c r="K158" i="13"/>
  <c r="O158" i="13"/>
  <c r="Q158" i="13"/>
  <c r="Q150" i="13" s="1"/>
  <c r="V158" i="13"/>
  <c r="G159" i="13"/>
  <c r="I159" i="13"/>
  <c r="K159" i="13"/>
  <c r="M159" i="13"/>
  <c r="O159" i="13"/>
  <c r="Q159" i="13"/>
  <c r="V159" i="13"/>
  <c r="G160" i="13"/>
  <c r="M160" i="13" s="1"/>
  <c r="I160" i="13"/>
  <c r="K160" i="13"/>
  <c r="O160" i="13"/>
  <c r="Q160" i="13"/>
  <c r="V160" i="13"/>
  <c r="G161" i="13"/>
  <c r="M161" i="13" s="1"/>
  <c r="I161" i="13"/>
  <c r="K161" i="13"/>
  <c r="O161" i="13"/>
  <c r="Q161" i="13"/>
  <c r="V161" i="13"/>
  <c r="G162" i="13"/>
  <c r="M162" i="13" s="1"/>
  <c r="I162" i="13"/>
  <c r="K162" i="13"/>
  <c r="O162" i="13"/>
  <c r="Q162" i="13"/>
  <c r="V162" i="13"/>
  <c r="G163" i="13"/>
  <c r="M163" i="13" s="1"/>
  <c r="I163" i="13"/>
  <c r="K163" i="13"/>
  <c r="O163" i="13"/>
  <c r="Q163" i="13"/>
  <c r="V163" i="13"/>
  <c r="G165" i="13"/>
  <c r="M165" i="13" s="1"/>
  <c r="I165" i="13"/>
  <c r="I164" i="13" s="1"/>
  <c r="K165" i="13"/>
  <c r="K164" i="13" s="1"/>
  <c r="O165" i="13"/>
  <c r="O164" i="13" s="1"/>
  <c r="Q165" i="13"/>
  <c r="Q164" i="13" s="1"/>
  <c r="V165" i="13"/>
  <c r="G166" i="13"/>
  <c r="M166" i="13" s="1"/>
  <c r="I166" i="13"/>
  <c r="K166" i="13"/>
  <c r="O166" i="13"/>
  <c r="Q166" i="13"/>
  <c r="V166" i="13"/>
  <c r="G167" i="13"/>
  <c r="I167" i="13"/>
  <c r="K167" i="13"/>
  <c r="M167" i="13"/>
  <c r="O167" i="13"/>
  <c r="Q167" i="13"/>
  <c r="V167" i="13"/>
  <c r="V164" i="13" s="1"/>
  <c r="G168" i="13"/>
  <c r="M168" i="13" s="1"/>
  <c r="I168" i="13"/>
  <c r="K168" i="13"/>
  <c r="O168" i="13"/>
  <c r="Q168" i="13"/>
  <c r="V168" i="13"/>
  <c r="G169" i="13"/>
  <c r="M169" i="13" s="1"/>
  <c r="I169" i="13"/>
  <c r="K169" i="13"/>
  <c r="O169" i="13"/>
  <c r="Q169" i="13"/>
  <c r="V169" i="13"/>
  <c r="G170" i="13"/>
  <c r="M170" i="13" s="1"/>
  <c r="I170" i="13"/>
  <c r="K170" i="13"/>
  <c r="O170" i="13"/>
  <c r="Q170" i="13"/>
  <c r="V170" i="13"/>
  <c r="G172" i="13"/>
  <c r="I172" i="13"/>
  <c r="I171" i="13" s="1"/>
  <c r="K172" i="13"/>
  <c r="M172" i="13"/>
  <c r="O172" i="13"/>
  <c r="O171" i="13" s="1"/>
  <c r="Q172" i="13"/>
  <c r="V172" i="13"/>
  <c r="V171" i="13" s="1"/>
  <c r="G173" i="13"/>
  <c r="M173" i="13" s="1"/>
  <c r="I173" i="13"/>
  <c r="K173" i="13"/>
  <c r="O173" i="13"/>
  <c r="Q173" i="13"/>
  <c r="V173" i="13"/>
  <c r="G174" i="13"/>
  <c r="M174" i="13" s="1"/>
  <c r="I174" i="13"/>
  <c r="K174" i="13"/>
  <c r="O174" i="13"/>
  <c r="Q174" i="13"/>
  <c r="Q171" i="13" s="1"/>
  <c r="V174" i="13"/>
  <c r="G175" i="13"/>
  <c r="I175" i="13"/>
  <c r="K175" i="13"/>
  <c r="M175" i="13"/>
  <c r="O175" i="13"/>
  <c r="Q175" i="13"/>
  <c r="V175" i="13"/>
  <c r="G176" i="13"/>
  <c r="M176" i="13" s="1"/>
  <c r="I176" i="13"/>
  <c r="K176" i="13"/>
  <c r="O176" i="13"/>
  <c r="Q176" i="13"/>
  <c r="V176" i="13"/>
  <c r="G177" i="13"/>
  <c r="M177" i="13" s="1"/>
  <c r="I177" i="13"/>
  <c r="K177" i="13"/>
  <c r="O177" i="13"/>
  <c r="Q177" i="13"/>
  <c r="V177" i="13"/>
  <c r="G178" i="13"/>
  <c r="M178" i="13" s="1"/>
  <c r="I178" i="13"/>
  <c r="K178" i="13"/>
  <c r="O178" i="13"/>
  <c r="Q178" i="13"/>
  <c r="V178" i="13"/>
  <c r="G179" i="13"/>
  <c r="M179" i="13" s="1"/>
  <c r="I179" i="13"/>
  <c r="K179" i="13"/>
  <c r="K171" i="13" s="1"/>
  <c r="O179" i="13"/>
  <c r="Q179" i="13"/>
  <c r="V179" i="13"/>
  <c r="G180" i="13"/>
  <c r="I180" i="13"/>
  <c r="K180" i="13"/>
  <c r="M180" i="13"/>
  <c r="O180" i="13"/>
  <c r="Q180" i="13"/>
  <c r="V180" i="13"/>
  <c r="G181" i="13"/>
  <c r="M181" i="13" s="1"/>
  <c r="I181" i="13"/>
  <c r="K181" i="13"/>
  <c r="O181" i="13"/>
  <c r="Q181" i="13"/>
  <c r="V181" i="13"/>
  <c r="G182" i="13"/>
  <c r="M182" i="13" s="1"/>
  <c r="I182" i="13"/>
  <c r="K182" i="13"/>
  <c r="O182" i="13"/>
  <c r="Q182" i="13"/>
  <c r="V182" i="13"/>
  <c r="G183" i="13"/>
  <c r="M183" i="13" s="1"/>
  <c r="I183" i="13"/>
  <c r="K183" i="13"/>
  <c r="O183" i="13"/>
  <c r="Q183" i="13"/>
  <c r="V183" i="13"/>
  <c r="G184" i="13"/>
  <c r="I184" i="13"/>
  <c r="K184" i="13"/>
  <c r="M184" i="13"/>
  <c r="O184" i="13"/>
  <c r="Q184" i="13"/>
  <c r="V184" i="13"/>
  <c r="G185" i="13"/>
  <c r="M185" i="13" s="1"/>
  <c r="I185" i="13"/>
  <c r="K185" i="13"/>
  <c r="O185" i="13"/>
  <c r="Q185" i="13"/>
  <c r="V185" i="13"/>
  <c r="G198" i="13"/>
  <c r="M198" i="13" s="1"/>
  <c r="I198" i="13"/>
  <c r="K198" i="13"/>
  <c r="O198" i="13"/>
  <c r="Q198" i="13"/>
  <c r="V198" i="13"/>
  <c r="G200" i="13"/>
  <c r="M200" i="13" s="1"/>
  <c r="I200" i="13"/>
  <c r="K200" i="13"/>
  <c r="O200" i="13"/>
  <c r="Q200" i="13"/>
  <c r="V200" i="13"/>
  <c r="G201" i="13"/>
  <c r="M201" i="13" s="1"/>
  <c r="I201" i="13"/>
  <c r="K201" i="13"/>
  <c r="O201" i="13"/>
  <c r="Q201" i="13"/>
  <c r="V201" i="13"/>
  <c r="G202" i="13"/>
  <c r="M202" i="13" s="1"/>
  <c r="I202" i="13"/>
  <c r="K202" i="13"/>
  <c r="O202" i="13"/>
  <c r="Q202" i="13"/>
  <c r="V202" i="13"/>
  <c r="G203" i="13"/>
  <c r="M203" i="13" s="1"/>
  <c r="I203" i="13"/>
  <c r="K203" i="13"/>
  <c r="O203" i="13"/>
  <c r="Q203" i="13"/>
  <c r="V203" i="13"/>
  <c r="G204" i="13"/>
  <c r="I204" i="13"/>
  <c r="K204" i="13"/>
  <c r="M204" i="13"/>
  <c r="O204" i="13"/>
  <c r="Q204" i="13"/>
  <c r="V204" i="13"/>
  <c r="G205" i="13"/>
  <c r="M205" i="13" s="1"/>
  <c r="I205" i="13"/>
  <c r="K205" i="13"/>
  <c r="O205" i="13"/>
  <c r="Q205" i="13"/>
  <c r="V205" i="13"/>
  <c r="Q206" i="13"/>
  <c r="G207" i="13"/>
  <c r="M207" i="13" s="1"/>
  <c r="I207" i="13"/>
  <c r="I206" i="13" s="1"/>
  <c r="K207" i="13"/>
  <c r="K206" i="13" s="1"/>
  <c r="O207" i="13"/>
  <c r="O206" i="13" s="1"/>
  <c r="Q207" i="13"/>
  <c r="V207" i="13"/>
  <c r="V206" i="13" s="1"/>
  <c r="G209" i="13"/>
  <c r="M209" i="13" s="1"/>
  <c r="I209" i="13"/>
  <c r="K209" i="13"/>
  <c r="O209" i="13"/>
  <c r="Q209" i="13"/>
  <c r="V209" i="13"/>
  <c r="G210" i="13"/>
  <c r="G211" i="13"/>
  <c r="M211" i="13" s="1"/>
  <c r="I211" i="13"/>
  <c r="I210" i="13" s="1"/>
  <c r="K211" i="13"/>
  <c r="K210" i="13" s="1"/>
  <c r="O211" i="13"/>
  <c r="O210" i="13" s="1"/>
  <c r="Q211" i="13"/>
  <c r="Q210" i="13" s="1"/>
  <c r="V211" i="13"/>
  <c r="G214" i="13"/>
  <c r="I214" i="13"/>
  <c r="K214" i="13"/>
  <c r="M214" i="13"/>
  <c r="O214" i="13"/>
  <c r="Q214" i="13"/>
  <c r="V214" i="13"/>
  <c r="G217" i="13"/>
  <c r="I217" i="13"/>
  <c r="K217" i="13"/>
  <c r="M217" i="13"/>
  <c r="O217" i="13"/>
  <c r="Q217" i="13"/>
  <c r="V217" i="13"/>
  <c r="V210" i="13" s="1"/>
  <c r="G222" i="13"/>
  <c r="G221" i="13" s="1"/>
  <c r="I222" i="13"/>
  <c r="I221" i="13" s="1"/>
  <c r="K222" i="13"/>
  <c r="O222" i="13"/>
  <c r="Q222" i="13"/>
  <c r="Q221" i="13" s="1"/>
  <c r="V222" i="13"/>
  <c r="V221" i="13" s="1"/>
  <c r="G224" i="13"/>
  <c r="M224" i="13" s="1"/>
  <c r="I224" i="13"/>
  <c r="K224" i="13"/>
  <c r="O224" i="13"/>
  <c r="Q224" i="13"/>
  <c r="V224" i="13"/>
  <c r="G226" i="13"/>
  <c r="M226" i="13" s="1"/>
  <c r="I226" i="13"/>
  <c r="K226" i="13"/>
  <c r="K221" i="13" s="1"/>
  <c r="O226" i="13"/>
  <c r="Q226" i="13"/>
  <c r="V226" i="13"/>
  <c r="G228" i="13"/>
  <c r="I228" i="13"/>
  <c r="K228" i="13"/>
  <c r="M228" i="13"/>
  <c r="O228" i="13"/>
  <c r="Q228" i="13"/>
  <c r="V228" i="13"/>
  <c r="G230" i="13"/>
  <c r="M230" i="13" s="1"/>
  <c r="I230" i="13"/>
  <c r="K230" i="13"/>
  <c r="O230" i="13"/>
  <c r="O221" i="13" s="1"/>
  <c r="Q230" i="13"/>
  <c r="V230" i="13"/>
  <c r="G232" i="13"/>
  <c r="I232" i="13"/>
  <c r="K232" i="13"/>
  <c r="M232" i="13"/>
  <c r="O232" i="13"/>
  <c r="Q232" i="13"/>
  <c r="V232" i="13"/>
  <c r="G234" i="13"/>
  <c r="M234" i="13" s="1"/>
  <c r="I234" i="13"/>
  <c r="K234" i="13"/>
  <c r="K233" i="13" s="1"/>
  <c r="O234" i="13"/>
  <c r="O233" i="13" s="1"/>
  <c r="Q234" i="13"/>
  <c r="Q233" i="13" s="1"/>
  <c r="V234" i="13"/>
  <c r="G238" i="13"/>
  <c r="I238" i="13"/>
  <c r="K238" i="13"/>
  <c r="O238" i="13"/>
  <c r="Q238" i="13"/>
  <c r="V238" i="13"/>
  <c r="G242" i="13"/>
  <c r="M242" i="13" s="1"/>
  <c r="I242" i="13"/>
  <c r="I233" i="13" s="1"/>
  <c r="K242" i="13"/>
  <c r="O242" i="13"/>
  <c r="Q242" i="13"/>
  <c r="V242" i="13"/>
  <c r="G246" i="13"/>
  <c r="M246" i="13" s="1"/>
  <c r="I246" i="13"/>
  <c r="K246" i="13"/>
  <c r="O246" i="13"/>
  <c r="Q246" i="13"/>
  <c r="V246" i="13"/>
  <c r="G251" i="13"/>
  <c r="M251" i="13" s="1"/>
  <c r="I251" i="13"/>
  <c r="K251" i="13"/>
  <c r="O251" i="13"/>
  <c r="Q251" i="13"/>
  <c r="V251" i="13"/>
  <c r="G255" i="13"/>
  <c r="M255" i="13" s="1"/>
  <c r="I255" i="13"/>
  <c r="K255" i="13"/>
  <c r="O255" i="13"/>
  <c r="Q255" i="13"/>
  <c r="V255" i="13"/>
  <c r="G262" i="13"/>
  <c r="I262" i="13"/>
  <c r="K262" i="13"/>
  <c r="M262" i="13"/>
  <c r="O262" i="13"/>
  <c r="Q262" i="13"/>
  <c r="V262" i="13"/>
  <c r="G263" i="13"/>
  <c r="M263" i="13" s="1"/>
  <c r="I263" i="13"/>
  <c r="K263" i="13"/>
  <c r="O263" i="13"/>
  <c r="Q263" i="13"/>
  <c r="V263" i="13"/>
  <c r="V233" i="13" s="1"/>
  <c r="G264" i="13"/>
  <c r="M264" i="13" s="1"/>
  <c r="I264" i="13"/>
  <c r="K264" i="13"/>
  <c r="O264" i="13"/>
  <c r="Q264" i="13"/>
  <c r="V264" i="13"/>
  <c r="G268" i="13"/>
  <c r="M268" i="13" s="1"/>
  <c r="I268" i="13"/>
  <c r="K268" i="13"/>
  <c r="O268" i="13"/>
  <c r="Q268" i="13"/>
  <c r="V268" i="13"/>
  <c r="G270" i="13"/>
  <c r="M270" i="13" s="1"/>
  <c r="I270" i="13"/>
  <c r="K270" i="13"/>
  <c r="K269" i="13" s="1"/>
  <c r="O270" i="13"/>
  <c r="Q270" i="13"/>
  <c r="Q269" i="13" s="1"/>
  <c r="V270" i="13"/>
  <c r="G273" i="13"/>
  <c r="M273" i="13" s="1"/>
  <c r="I273" i="13"/>
  <c r="K273" i="13"/>
  <c r="O273" i="13"/>
  <c r="Q273" i="13"/>
  <c r="V273" i="13"/>
  <c r="G278" i="13"/>
  <c r="M278" i="13" s="1"/>
  <c r="I278" i="13"/>
  <c r="K278" i="13"/>
  <c r="O278" i="13"/>
  <c r="O269" i="13" s="1"/>
  <c r="Q278" i="13"/>
  <c r="V278" i="13"/>
  <c r="G279" i="13"/>
  <c r="M279" i="13" s="1"/>
  <c r="I279" i="13"/>
  <c r="K279" i="13"/>
  <c r="O279" i="13"/>
  <c r="Q279" i="13"/>
  <c r="V279" i="13"/>
  <c r="G281" i="13"/>
  <c r="I281" i="13"/>
  <c r="K281" i="13"/>
  <c r="M281" i="13"/>
  <c r="O281" i="13"/>
  <c r="Q281" i="13"/>
  <c r="V281" i="13"/>
  <c r="V269" i="13" s="1"/>
  <c r="G283" i="13"/>
  <c r="M283" i="13" s="1"/>
  <c r="I283" i="13"/>
  <c r="K283" i="13"/>
  <c r="O283" i="13"/>
  <c r="Q283" i="13"/>
  <c r="V283" i="13"/>
  <c r="G285" i="13"/>
  <c r="M285" i="13" s="1"/>
  <c r="I285" i="13"/>
  <c r="K285" i="13"/>
  <c r="O285" i="13"/>
  <c r="Q285" i="13"/>
  <c r="V285" i="13"/>
  <c r="G287" i="13"/>
  <c r="I287" i="13"/>
  <c r="I269" i="13" s="1"/>
  <c r="K287" i="13"/>
  <c r="M287" i="13"/>
  <c r="O287" i="13"/>
  <c r="Q287" i="13"/>
  <c r="V287" i="13"/>
  <c r="G289" i="13"/>
  <c r="M289" i="13" s="1"/>
  <c r="I289" i="13"/>
  <c r="K289" i="13"/>
  <c r="O289" i="13"/>
  <c r="Q289" i="13"/>
  <c r="V289" i="13"/>
  <c r="G291" i="13"/>
  <c r="M291" i="13" s="1"/>
  <c r="I291" i="13"/>
  <c r="I290" i="13" s="1"/>
  <c r="K291" i="13"/>
  <c r="K290" i="13" s="1"/>
  <c r="O291" i="13"/>
  <c r="O290" i="13" s="1"/>
  <c r="Q291" i="13"/>
  <c r="V291" i="13"/>
  <c r="G295" i="13"/>
  <c r="M295" i="13" s="1"/>
  <c r="I295" i="13"/>
  <c r="K295" i="13"/>
  <c r="O295" i="13"/>
  <c r="Q295" i="13"/>
  <c r="Q290" i="13" s="1"/>
  <c r="V295" i="13"/>
  <c r="G298" i="13"/>
  <c r="I298" i="13"/>
  <c r="K298" i="13"/>
  <c r="M298" i="13"/>
  <c r="O298" i="13"/>
  <c r="Q298" i="13"/>
  <c r="V298" i="13"/>
  <c r="V290" i="13" s="1"/>
  <c r="G299" i="13"/>
  <c r="M299" i="13" s="1"/>
  <c r="I299" i="13"/>
  <c r="K299" i="13"/>
  <c r="O299" i="13"/>
  <c r="Q299" i="13"/>
  <c r="V299" i="13"/>
  <c r="G303" i="13"/>
  <c r="I303" i="13"/>
  <c r="I302" i="13" s="1"/>
  <c r="K303" i="13"/>
  <c r="M303" i="13"/>
  <c r="O303" i="13"/>
  <c r="O302" i="13" s="1"/>
  <c r="Q303" i="13"/>
  <c r="V303" i="13"/>
  <c r="V302" i="13" s="1"/>
  <c r="G306" i="13"/>
  <c r="M306" i="13" s="1"/>
  <c r="I306" i="13"/>
  <c r="K306" i="13"/>
  <c r="K302" i="13" s="1"/>
  <c r="O306" i="13"/>
  <c r="Q306" i="13"/>
  <c r="V306" i="13"/>
  <c r="G309" i="13"/>
  <c r="I309" i="13"/>
  <c r="K309" i="13"/>
  <c r="M309" i="13"/>
  <c r="O309" i="13"/>
  <c r="Q309" i="13"/>
  <c r="V309" i="13"/>
  <c r="G312" i="13"/>
  <c r="M312" i="13" s="1"/>
  <c r="I312" i="13"/>
  <c r="K312" i="13"/>
  <c r="O312" i="13"/>
  <c r="Q312" i="13"/>
  <c r="V312" i="13"/>
  <c r="G317" i="13"/>
  <c r="M317" i="13" s="1"/>
  <c r="I317" i="13"/>
  <c r="K317" i="13"/>
  <c r="O317" i="13"/>
  <c r="Q317" i="13"/>
  <c r="Q302" i="13" s="1"/>
  <c r="V317" i="13"/>
  <c r="G325" i="13"/>
  <c r="I325" i="13"/>
  <c r="K325" i="13"/>
  <c r="K324" i="13" s="1"/>
  <c r="M325" i="13"/>
  <c r="O325" i="13"/>
  <c r="O324" i="13" s="1"/>
  <c r="Q325" i="13"/>
  <c r="Q324" i="13" s="1"/>
  <c r="V325" i="13"/>
  <c r="G326" i="13"/>
  <c r="I326" i="13"/>
  <c r="K326" i="13"/>
  <c r="O326" i="13"/>
  <c r="Q326" i="13"/>
  <c r="V326" i="13"/>
  <c r="G327" i="13"/>
  <c r="I327" i="13"/>
  <c r="I324" i="13" s="1"/>
  <c r="K327" i="13"/>
  <c r="M327" i="13"/>
  <c r="O327" i="13"/>
  <c r="Q327" i="13"/>
  <c r="V327" i="13"/>
  <c r="G328" i="13"/>
  <c r="M328" i="13" s="1"/>
  <c r="I328" i="13"/>
  <c r="K328" i="13"/>
  <c r="O328" i="13"/>
  <c r="Q328" i="13"/>
  <c r="V328" i="13"/>
  <c r="G329" i="13"/>
  <c r="I329" i="13"/>
  <c r="K329" i="13"/>
  <c r="M329" i="13"/>
  <c r="O329" i="13"/>
  <c r="Q329" i="13"/>
  <c r="V329" i="13"/>
  <c r="G330" i="13"/>
  <c r="M330" i="13" s="1"/>
  <c r="I330" i="13"/>
  <c r="K330" i="13"/>
  <c r="O330" i="13"/>
  <c r="Q330" i="13"/>
  <c r="V330" i="13"/>
  <c r="G331" i="13"/>
  <c r="M331" i="13" s="1"/>
  <c r="I331" i="13"/>
  <c r="K331" i="13"/>
  <c r="O331" i="13"/>
  <c r="Q331" i="13"/>
  <c r="V331" i="13"/>
  <c r="G332" i="13"/>
  <c r="I332" i="13"/>
  <c r="K332" i="13"/>
  <c r="M332" i="13"/>
  <c r="O332" i="13"/>
  <c r="Q332" i="13"/>
  <c r="V332" i="13"/>
  <c r="V324" i="13" s="1"/>
  <c r="G333" i="13"/>
  <c r="I333" i="13"/>
  <c r="K333" i="13"/>
  <c r="M333" i="13"/>
  <c r="O333" i="13"/>
  <c r="Q333" i="13"/>
  <c r="V333" i="13"/>
  <c r="G334" i="13"/>
  <c r="M334" i="13" s="1"/>
  <c r="I334" i="13"/>
  <c r="K334" i="13"/>
  <c r="O334" i="13"/>
  <c r="Q334" i="13"/>
  <c r="V334" i="13"/>
  <c r="G335" i="13"/>
  <c r="M335" i="13" s="1"/>
  <c r="I335" i="13"/>
  <c r="K335" i="13"/>
  <c r="O335" i="13"/>
  <c r="Q335" i="13"/>
  <c r="V335" i="13"/>
  <c r="G336" i="13"/>
  <c r="M336" i="13" s="1"/>
  <c r="I336" i="13"/>
  <c r="K336" i="13"/>
  <c r="O336" i="13"/>
  <c r="Q336" i="13"/>
  <c r="V336" i="13"/>
  <c r="G337" i="13"/>
  <c r="M337" i="13" s="1"/>
  <c r="I337" i="13"/>
  <c r="K337" i="13"/>
  <c r="O337" i="13"/>
  <c r="Q337" i="13"/>
  <c r="V337" i="13"/>
  <c r="G338" i="13"/>
  <c r="M338" i="13" s="1"/>
  <c r="I338" i="13"/>
  <c r="K338" i="13"/>
  <c r="O338" i="13"/>
  <c r="Q338" i="13"/>
  <c r="V338" i="13"/>
  <c r="G339" i="13"/>
  <c r="M339" i="13" s="1"/>
  <c r="I339" i="13"/>
  <c r="K339" i="13"/>
  <c r="O339" i="13"/>
  <c r="Q339" i="13"/>
  <c r="V339" i="13"/>
  <c r="G340" i="13"/>
  <c r="M340" i="13" s="1"/>
  <c r="I340" i="13"/>
  <c r="K340" i="13"/>
  <c r="O340" i="13"/>
  <c r="Q340" i="13"/>
  <c r="V340" i="13"/>
  <c r="G341" i="13"/>
  <c r="I341" i="13"/>
  <c r="K341" i="13"/>
  <c r="M341" i="13"/>
  <c r="O341" i="13"/>
  <c r="Q341" i="13"/>
  <c r="V341" i="13"/>
  <c r="G342" i="13"/>
  <c r="M342" i="13" s="1"/>
  <c r="I342" i="13"/>
  <c r="K342" i="13"/>
  <c r="O342" i="13"/>
  <c r="Q342" i="13"/>
  <c r="V342" i="13"/>
  <c r="G343" i="13"/>
  <c r="I343" i="13"/>
  <c r="K343" i="13"/>
  <c r="M343" i="13"/>
  <c r="O343" i="13"/>
  <c r="Q343" i="13"/>
  <c r="V343" i="13"/>
  <c r="G344" i="13"/>
  <c r="M344" i="13" s="1"/>
  <c r="I344" i="13"/>
  <c r="K344" i="13"/>
  <c r="O344" i="13"/>
  <c r="Q344" i="13"/>
  <c r="V344" i="13"/>
  <c r="G345" i="13"/>
  <c r="I345" i="13"/>
  <c r="K345" i="13"/>
  <c r="M345" i="13"/>
  <c r="O345" i="13"/>
  <c r="Q345" i="13"/>
  <c r="V345" i="13"/>
  <c r="G346" i="13"/>
  <c r="M346" i="13" s="1"/>
  <c r="I346" i="13"/>
  <c r="K346" i="13"/>
  <c r="O346" i="13"/>
  <c r="Q346" i="13"/>
  <c r="V346" i="13"/>
  <c r="G347" i="13"/>
  <c r="M347" i="13" s="1"/>
  <c r="I347" i="13"/>
  <c r="K347" i="13"/>
  <c r="O347" i="13"/>
  <c r="Q347" i="13"/>
  <c r="V347" i="13"/>
  <c r="G348" i="13"/>
  <c r="I348" i="13"/>
  <c r="K348" i="13"/>
  <c r="M348" i="13"/>
  <c r="O348" i="13"/>
  <c r="Q348" i="13"/>
  <c r="V348" i="13"/>
  <c r="G349" i="13"/>
  <c r="I349" i="13"/>
  <c r="K349" i="13"/>
  <c r="M349" i="13"/>
  <c r="O349" i="13"/>
  <c r="Q349" i="13"/>
  <c r="V349" i="13"/>
  <c r="G350" i="13"/>
  <c r="M350" i="13" s="1"/>
  <c r="I350" i="13"/>
  <c r="K350" i="13"/>
  <c r="O350" i="13"/>
  <c r="Q350" i="13"/>
  <c r="V350" i="13"/>
  <c r="G351" i="13"/>
  <c r="M351" i="13" s="1"/>
  <c r="I351" i="13"/>
  <c r="K351" i="13"/>
  <c r="O351" i="13"/>
  <c r="Q351" i="13"/>
  <c r="V351" i="13"/>
  <c r="G352" i="13"/>
  <c r="M352" i="13" s="1"/>
  <c r="I352" i="13"/>
  <c r="K352" i="13"/>
  <c r="O352" i="13"/>
  <c r="Q352" i="13"/>
  <c r="V352" i="13"/>
  <c r="G353" i="13"/>
  <c r="M353" i="13" s="1"/>
  <c r="I353" i="13"/>
  <c r="K353" i="13"/>
  <c r="O353" i="13"/>
  <c r="Q353" i="13"/>
  <c r="V353" i="13"/>
  <c r="G354" i="13"/>
  <c r="M354" i="13" s="1"/>
  <c r="I354" i="13"/>
  <c r="K354" i="13"/>
  <c r="O354" i="13"/>
  <c r="Q354" i="13"/>
  <c r="V354" i="13"/>
  <c r="G355" i="13"/>
  <c r="M355" i="13" s="1"/>
  <c r="I355" i="13"/>
  <c r="K355" i="13"/>
  <c r="O355" i="13"/>
  <c r="Q355" i="13"/>
  <c r="V355" i="13"/>
  <c r="G356" i="13"/>
  <c r="M356" i="13" s="1"/>
  <c r="I356" i="13"/>
  <c r="K356" i="13"/>
  <c r="O356" i="13"/>
  <c r="Q356" i="13"/>
  <c r="V356" i="13"/>
  <c r="G357" i="13"/>
  <c r="I357" i="13"/>
  <c r="K357" i="13"/>
  <c r="M357" i="13"/>
  <c r="O357" i="13"/>
  <c r="Q357" i="13"/>
  <c r="V357" i="13"/>
  <c r="G358" i="13"/>
  <c r="M358" i="13" s="1"/>
  <c r="I358" i="13"/>
  <c r="K358" i="13"/>
  <c r="O358" i="13"/>
  <c r="Q358" i="13"/>
  <c r="V358" i="13"/>
  <c r="V359" i="13"/>
  <c r="G360" i="13"/>
  <c r="M360" i="13" s="1"/>
  <c r="I360" i="13"/>
  <c r="K360" i="13"/>
  <c r="K359" i="13" s="1"/>
  <c r="O360" i="13"/>
  <c r="Q360" i="13"/>
  <c r="Q359" i="13" s="1"/>
  <c r="V360" i="13"/>
  <c r="G361" i="13"/>
  <c r="I361" i="13"/>
  <c r="K361" i="13"/>
  <c r="M361" i="13"/>
  <c r="O361" i="13"/>
  <c r="Q361" i="13"/>
  <c r="V361" i="13"/>
  <c r="G362" i="13"/>
  <c r="M362" i="13" s="1"/>
  <c r="I362" i="13"/>
  <c r="I359" i="13" s="1"/>
  <c r="K362" i="13"/>
  <c r="O362" i="13"/>
  <c r="O359" i="13" s="1"/>
  <c r="Q362" i="13"/>
  <c r="V362" i="13"/>
  <c r="G363" i="13"/>
  <c r="M363" i="13" s="1"/>
  <c r="I363" i="13"/>
  <c r="K363" i="13"/>
  <c r="O363" i="13"/>
  <c r="Q363" i="13"/>
  <c r="V363" i="13"/>
  <c r="G365" i="13"/>
  <c r="M365" i="13" s="1"/>
  <c r="I365" i="13"/>
  <c r="I364" i="13" s="1"/>
  <c r="K365" i="13"/>
  <c r="K364" i="13" s="1"/>
  <c r="O365" i="13"/>
  <c r="O364" i="13" s="1"/>
  <c r="Q365" i="13"/>
  <c r="Q364" i="13" s="1"/>
  <c r="V365" i="13"/>
  <c r="G366" i="13"/>
  <c r="I366" i="13"/>
  <c r="K366" i="13"/>
  <c r="O366" i="13"/>
  <c r="Q366" i="13"/>
  <c r="V366" i="13"/>
  <c r="G367" i="13"/>
  <c r="I367" i="13"/>
  <c r="K367" i="13"/>
  <c r="M367" i="13"/>
  <c r="O367" i="13"/>
  <c r="Q367" i="13"/>
  <c r="V367" i="13"/>
  <c r="V364" i="13" s="1"/>
  <c r="G368" i="13"/>
  <c r="M368" i="13" s="1"/>
  <c r="I368" i="13"/>
  <c r="K368" i="13"/>
  <c r="O368" i="13"/>
  <c r="Q368" i="13"/>
  <c r="V368" i="13"/>
  <c r="G369" i="13"/>
  <c r="M369" i="13" s="1"/>
  <c r="I369" i="13"/>
  <c r="K369" i="13"/>
  <c r="O369" i="13"/>
  <c r="Q369" i="13"/>
  <c r="V369" i="13"/>
  <c r="I370" i="13"/>
  <c r="O370" i="13"/>
  <c r="V370" i="13"/>
  <c r="G371" i="13"/>
  <c r="M371" i="13" s="1"/>
  <c r="M370" i="13" s="1"/>
  <c r="I371" i="13"/>
  <c r="K371" i="13"/>
  <c r="K370" i="13" s="1"/>
  <c r="O371" i="13"/>
  <c r="Q371" i="13"/>
  <c r="Q370" i="13" s="1"/>
  <c r="V371" i="13"/>
  <c r="G373" i="13"/>
  <c r="I373" i="13"/>
  <c r="K373" i="13"/>
  <c r="Q373" i="13"/>
  <c r="V373" i="13"/>
  <c r="G374" i="13"/>
  <c r="M374" i="13" s="1"/>
  <c r="M373" i="13" s="1"/>
  <c r="I374" i="13"/>
  <c r="K374" i="13"/>
  <c r="O374" i="13"/>
  <c r="O373" i="13" s="1"/>
  <c r="Q374" i="13"/>
  <c r="V374" i="13"/>
  <c r="Q376" i="13"/>
  <c r="G377" i="13"/>
  <c r="G376" i="13" s="1"/>
  <c r="I377" i="13"/>
  <c r="I376" i="13" s="1"/>
  <c r="K377" i="13"/>
  <c r="M377" i="13"/>
  <c r="O377" i="13"/>
  <c r="Q377" i="13"/>
  <c r="V377" i="13"/>
  <c r="V376" i="13" s="1"/>
  <c r="G378" i="13"/>
  <c r="M378" i="13" s="1"/>
  <c r="I378" i="13"/>
  <c r="K378" i="13"/>
  <c r="K376" i="13" s="1"/>
  <c r="O378" i="13"/>
  <c r="Q378" i="13"/>
  <c r="V378" i="13"/>
  <c r="G379" i="13"/>
  <c r="M379" i="13" s="1"/>
  <c r="I379" i="13"/>
  <c r="K379" i="13"/>
  <c r="O379" i="13"/>
  <c r="Q379" i="13"/>
  <c r="V379" i="13"/>
  <c r="G380" i="13"/>
  <c r="M380" i="13" s="1"/>
  <c r="I380" i="13"/>
  <c r="K380" i="13"/>
  <c r="O380" i="13"/>
  <c r="O376" i="13" s="1"/>
  <c r="Q380" i="13"/>
  <c r="V380" i="13"/>
  <c r="AF382" i="13"/>
  <c r="G42" i="1" s="1"/>
  <c r="G9" i="12"/>
  <c r="M9" i="12" s="1"/>
  <c r="I9" i="12"/>
  <c r="K9" i="12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I12" i="12"/>
  <c r="K12" i="12"/>
  <c r="M12" i="12"/>
  <c r="O12" i="12"/>
  <c r="Q12" i="12"/>
  <c r="V12" i="12"/>
  <c r="G13" i="12"/>
  <c r="I13" i="12"/>
  <c r="K13" i="12"/>
  <c r="M13" i="12"/>
  <c r="O13" i="12"/>
  <c r="Q13" i="12"/>
  <c r="V13" i="12"/>
  <c r="G14" i="12"/>
  <c r="I14" i="12"/>
  <c r="K14" i="12"/>
  <c r="O14" i="12"/>
  <c r="Q14" i="12"/>
  <c r="V14" i="12"/>
  <c r="G15" i="12"/>
  <c r="M15" i="12" s="1"/>
  <c r="I15" i="12"/>
  <c r="I8" i="12" s="1"/>
  <c r="K15" i="12"/>
  <c r="O15" i="12"/>
  <c r="Q15" i="12"/>
  <c r="V15" i="12"/>
  <c r="G16" i="12"/>
  <c r="M16" i="12" s="1"/>
  <c r="I16" i="12"/>
  <c r="K16" i="12"/>
  <c r="K8" i="12" s="1"/>
  <c r="O16" i="12"/>
  <c r="Q16" i="12"/>
  <c r="V16" i="12"/>
  <c r="AF18" i="12"/>
  <c r="I19" i="1"/>
  <c r="G400" i="14" l="1"/>
  <c r="M103" i="14"/>
  <c r="M457" i="14"/>
  <c r="G321" i="14"/>
  <c r="G242" i="14"/>
  <c r="G235" i="14"/>
  <c r="G170" i="14"/>
  <c r="I60" i="1" s="1"/>
  <c r="G84" i="14"/>
  <c r="I62" i="1"/>
  <c r="G422" i="14"/>
  <c r="G179" i="14"/>
  <c r="G388" i="14"/>
  <c r="G281" i="14"/>
  <c r="I67" i="1" s="1"/>
  <c r="I63" i="1"/>
  <c r="M235" i="14"/>
  <c r="G204" i="14"/>
  <c r="G19" i="14"/>
  <c r="AE473" i="14"/>
  <c r="F41" i="1" s="1"/>
  <c r="H41" i="1" s="1"/>
  <c r="I41" i="1" s="1"/>
  <c r="G309" i="14"/>
  <c r="I68" i="1" s="1"/>
  <c r="G114" i="14"/>
  <c r="M84" i="14"/>
  <c r="G17" i="14"/>
  <c r="G473" i="14" s="1"/>
  <c r="M464" i="14"/>
  <c r="G277" i="14"/>
  <c r="M196" i="14"/>
  <c r="M194" i="14" s="1"/>
  <c r="M35" i="14"/>
  <c r="M70" i="13"/>
  <c r="M69" i="13" s="1"/>
  <c r="M20" i="13"/>
  <c r="AE382" i="13"/>
  <c r="F42" i="1" s="1"/>
  <c r="H42" i="1" s="1"/>
  <c r="I42" i="1" s="1"/>
  <c r="G12" i="13"/>
  <c r="I51" i="1" s="1"/>
  <c r="G233" i="13"/>
  <c r="G206" i="13"/>
  <c r="I66" i="1" s="1"/>
  <c r="G20" i="13"/>
  <c r="I52" i="1" s="1"/>
  <c r="M376" i="13"/>
  <c r="G370" i="13"/>
  <c r="G324" i="13"/>
  <c r="M302" i="13"/>
  <c r="M210" i="13"/>
  <c r="M290" i="13"/>
  <c r="G171" i="13"/>
  <c r="I65" i="1" s="1"/>
  <c r="G26" i="13"/>
  <c r="G364" i="13"/>
  <c r="I75" i="1" s="1"/>
  <c r="G302" i="13"/>
  <c r="I72" i="1" s="1"/>
  <c r="G290" i="13"/>
  <c r="G125" i="13"/>
  <c r="I61" i="1" s="1"/>
  <c r="G115" i="13"/>
  <c r="I59" i="1" s="1"/>
  <c r="M359" i="13"/>
  <c r="G40" i="1"/>
  <c r="G8" i="12"/>
  <c r="G39" i="1"/>
  <c r="G44" i="1" s="1"/>
  <c r="G25" i="1" s="1"/>
  <c r="A25" i="1" s="1"/>
  <c r="G43" i="1"/>
  <c r="M309" i="14"/>
  <c r="M321" i="14"/>
  <c r="M170" i="14"/>
  <c r="M357" i="14"/>
  <c r="M41" i="14"/>
  <c r="M462" i="14"/>
  <c r="M388" i="14"/>
  <c r="M281" i="14"/>
  <c r="G357" i="14"/>
  <c r="M278" i="14"/>
  <c r="M277" i="14" s="1"/>
  <c r="M249" i="14"/>
  <c r="M242" i="14" s="1"/>
  <c r="M181" i="14"/>
  <c r="M179" i="14" s="1"/>
  <c r="M173" i="14"/>
  <c r="M158" i="14"/>
  <c r="M157" i="14" s="1"/>
  <c r="M127" i="14"/>
  <c r="M114" i="14" s="1"/>
  <c r="G103" i="14"/>
  <c r="I55" i="1" s="1"/>
  <c r="G35" i="14"/>
  <c r="G457" i="14"/>
  <c r="M453" i="14"/>
  <c r="M393" i="14"/>
  <c r="G41" i="14"/>
  <c r="M425" i="14"/>
  <c r="M401" i="14"/>
  <c r="M400" i="14" s="1"/>
  <c r="M205" i="14"/>
  <c r="M204" i="14" s="1"/>
  <c r="M22" i="14"/>
  <c r="M19" i="14" s="1"/>
  <c r="M269" i="13"/>
  <c r="M206" i="13"/>
  <c r="M171" i="13"/>
  <c r="M56" i="13"/>
  <c r="M164" i="13"/>
  <c r="G359" i="13"/>
  <c r="I74" i="1" s="1"/>
  <c r="G269" i="13"/>
  <c r="I70" i="1" s="1"/>
  <c r="M141" i="13"/>
  <c r="M140" i="13" s="1"/>
  <c r="M114" i="13"/>
  <c r="M113" i="13" s="1"/>
  <c r="G56" i="13"/>
  <c r="I54" i="1" s="1"/>
  <c r="M27" i="13"/>
  <c r="M26" i="13" s="1"/>
  <c r="G164" i="13"/>
  <c r="I64" i="1" s="1"/>
  <c r="M366" i="13"/>
  <c r="M364" i="13" s="1"/>
  <c r="M326" i="13"/>
  <c r="M324" i="13" s="1"/>
  <c r="M238" i="13"/>
  <c r="M233" i="13" s="1"/>
  <c r="M222" i="13"/>
  <c r="M221" i="13" s="1"/>
  <c r="M153" i="13"/>
  <c r="M150" i="13" s="1"/>
  <c r="M126" i="13"/>
  <c r="M125" i="13" s="1"/>
  <c r="M118" i="13"/>
  <c r="M117" i="13" s="1"/>
  <c r="M93" i="13"/>
  <c r="M80" i="13" s="1"/>
  <c r="M14" i="12"/>
  <c r="M8" i="12" s="1"/>
  <c r="AE18" i="12"/>
  <c r="J28" i="1"/>
  <c r="J26" i="1"/>
  <c r="G38" i="1"/>
  <c r="F38" i="1"/>
  <c r="J23" i="1"/>
  <c r="J24" i="1"/>
  <c r="J25" i="1"/>
  <c r="J27" i="1"/>
  <c r="E24" i="1"/>
  <c r="E26" i="1"/>
  <c r="I56" i="1" l="1"/>
  <c r="I53" i="1"/>
  <c r="I69" i="1"/>
  <c r="M422" i="14"/>
  <c r="I16" i="1"/>
  <c r="I71" i="1"/>
  <c r="I73" i="1"/>
  <c r="I18" i="1" s="1"/>
  <c r="I17" i="1"/>
  <c r="G382" i="13"/>
  <c r="F40" i="1"/>
  <c r="H40" i="1" s="1"/>
  <c r="I40" i="1" s="1"/>
  <c r="F43" i="1"/>
  <c r="H43" i="1" s="1"/>
  <c r="I43" i="1" s="1"/>
  <c r="F39" i="1"/>
  <c r="I76" i="1"/>
  <c r="G18" i="12"/>
  <c r="G26" i="1"/>
  <c r="A26" i="1"/>
  <c r="I77" i="1" l="1"/>
  <c r="I20" i="1"/>
  <c r="I21" i="1" s="1"/>
  <c r="H39" i="1"/>
  <c r="F44" i="1"/>
  <c r="G23" i="1" l="1"/>
  <c r="G28" i="1"/>
  <c r="I39" i="1"/>
  <c r="I44" i="1" s="1"/>
  <c r="H44" i="1"/>
  <c r="J76" i="1"/>
  <c r="J69" i="1"/>
  <c r="J56" i="1"/>
  <c r="J64" i="1"/>
  <c r="J62" i="1"/>
  <c r="J65" i="1"/>
  <c r="J57" i="1"/>
  <c r="J72" i="1"/>
  <c r="J66" i="1"/>
  <c r="J73" i="1"/>
  <c r="J58" i="1"/>
  <c r="J74" i="1"/>
  <c r="J51" i="1"/>
  <c r="J59" i="1"/>
  <c r="J52" i="1"/>
  <c r="J54" i="1"/>
  <c r="J67" i="1"/>
  <c r="J60" i="1"/>
  <c r="J71" i="1"/>
  <c r="J61" i="1"/>
  <c r="J53" i="1"/>
  <c r="J55" i="1"/>
  <c r="J75" i="1"/>
  <c r="J68" i="1"/>
  <c r="J70" i="1"/>
  <c r="J63" i="1"/>
  <c r="J40" i="1" l="1"/>
  <c r="J42" i="1"/>
  <c r="J39" i="1"/>
  <c r="J44" i="1" s="1"/>
  <c r="J43" i="1"/>
  <c r="J41" i="1"/>
  <c r="J77" i="1"/>
  <c r="A23" i="1"/>
  <c r="A24" i="1" l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<sst xmlns="http://schemas.openxmlformats.org/spreadsheetml/2006/main" count="4185" uniqueCount="764">
  <si>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</si>
  <si>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</si>
  <si>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</si>
  <si>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</si>
  <si>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</si>
  <si>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</si>
  <si>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</si>
  <si>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</si>
  <si>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</si>
  <si>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</si>
  <si>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</si>
  <si>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</si>
  <si>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</si>
  <si>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</si>
  <si>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</si>
  <si>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</si>
  <si>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</si>
  <si>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</si>
  <si>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</si>
  <si>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</si>
  <si>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</si>
  <si>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</si>
  <si>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</si>
  <si>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</si>
  <si>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</si>
  <si>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</si>
  <si>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</si>
  <si>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</si>
  <si>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</si>
  <si>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</si>
  <si>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</si>
  <si>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</si>
  <si>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</si>
  <si>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</si>
  <si>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</si>
  <si>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</si>
  <si>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</si>
  <si>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</si>
  <si>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</si>
  <si>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</si>
  <si>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</si>
  <si>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</si>
  <si>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</si>
  <si>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 xml:space="preserve">Stavební práce </t>
  </si>
  <si>
    <t>Stavba</t>
  </si>
  <si>
    <t>SO01</t>
  </si>
  <si>
    <t>Rekonstrukce bytu</t>
  </si>
  <si>
    <t>01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</si>
  <si>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</si>
  <si>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</si>
  <si>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</si>
  <si>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</si>
  <si>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</si>
  <si>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</si>
  <si>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</si>
  <si>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</si>
  <si>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</si>
  <si>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</si>
  <si>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</si>
  <si>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</si>
  <si>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</si>
  <si>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</si>
  <si>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</si>
  <si>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</si>
  <si>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</si>
  <si>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</si>
  <si>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</si>
  <si>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</si>
  <si>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</si>
  <si>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</si>
  <si>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</si>
  <si>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</si>
  <si>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</si>
  <si>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</si>
  <si>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</si>
  <si>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</si>
  <si>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</si>
  <si>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</si>
  <si>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</si>
  <si>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</si>
  <si>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766</t>
  </si>
  <si>
    <t>Konstrukce truhlářské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</si>
  <si>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</si>
  <si>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</si>
  <si>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</si>
  <si>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</si>
  <si>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</si>
  <si>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</si>
  <si>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</si>
  <si>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</si>
  <si>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</si>
  <si>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</si>
  <si>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</si>
  <si>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</si>
  <si>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</si>
  <si>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</si>
  <si>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</si>
  <si>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</si>
  <si>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</si>
  <si>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</si>
  <si>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</si>
  <si>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</si>
  <si>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</si>
  <si>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</si>
  <si>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</si>
  <si>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</si>
  <si>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</si>
  <si>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</si>
  <si>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</si>
  <si>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</si>
  <si>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</si>
  <si>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</si>
  <si>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</si>
  <si>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</si>
  <si>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</si>
  <si>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</si>
  <si>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</si>
  <si>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</si>
  <si>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</si>
  <si>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</si>
  <si>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</si>
  <si>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</si>
  <si>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</si>
  <si>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</si>
  <si>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</si>
  <si>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</si>
  <si>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</si>
  <si>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</si>
  <si>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</si>
  <si>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</si>
  <si>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</si>
  <si>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</si>
  <si>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 R</t>
  </si>
  <si>
    <t>Zařízení staveniště</t>
  </si>
  <si>
    <t>Soubor</t>
  </si>
  <si>
    <t>Vlastní</t>
  </si>
  <si>
    <t>Indiv</t>
  </si>
  <si>
    <t>VRN</t>
  </si>
  <si>
    <t>POL99_8</t>
  </si>
  <si>
    <t>005122 R</t>
  </si>
  <si>
    <t>Provozní vlivy - stavební práce prováděny dle PD a TZ - technologické přestávky</t>
  </si>
  <si>
    <t>005211080R</t>
  </si>
  <si>
    <t>Bezpečnostní a hygienická opatření na staveništi</t>
  </si>
  <si>
    <t>00523  R</t>
  </si>
  <si>
    <t>Zkoušky a revize celého bytu vč. hlavního jističe</t>
  </si>
  <si>
    <t>00144854</t>
  </si>
  <si>
    <t>Vzorkování dlažeb, obkladů, pvc, kuchyň linky</t>
  </si>
  <si>
    <t>0041477</t>
  </si>
  <si>
    <t>Průběžný úklid společných prostor</t>
  </si>
  <si>
    <t>004211</t>
  </si>
  <si>
    <t>Mimostaveništní doprava materiálu</t>
  </si>
  <si>
    <t>0051444</t>
  </si>
  <si>
    <t>Fotodokumentace</t>
  </si>
  <si>
    <t>SUM</t>
  </si>
  <si>
    <t>Poznámky uchazeče k zadání</t>
  </si>
  <si>
    <t>POPUZIV</t>
  </si>
  <si>
    <t>END</t>
  </si>
  <si>
    <t>Revizní dvířka 60x60 bílá - plast</t>
  </si>
  <si>
    <t>ks</t>
  </si>
  <si>
    <t>Specifikace</t>
  </si>
  <si>
    <t>POL3_</t>
  </si>
  <si>
    <t>767723344R00</t>
  </si>
  <si>
    <t>Úprava dveří do starých zárubní - seříznutí</t>
  </si>
  <si>
    <t>kus</t>
  </si>
  <si>
    <t>Práce</t>
  </si>
  <si>
    <t>POL1_</t>
  </si>
  <si>
    <t>342263420</t>
  </si>
  <si>
    <t>Osazení revizních dvířek do SDK příček, do 0,50 m2</t>
  </si>
  <si>
    <t>RTS 21/ II</t>
  </si>
  <si>
    <t>342264098</t>
  </si>
  <si>
    <t>Příplatek k podhledu sádrokart. za plochu do 10 m2</t>
  </si>
  <si>
    <t>m2</t>
  </si>
  <si>
    <t>Chodba : 4,6*1,4</t>
  </si>
  <si>
    <t>VV</t>
  </si>
  <si>
    <t>Koupelna : 2,0*2,1</t>
  </si>
  <si>
    <t>WC : 1,2*0,9</t>
  </si>
  <si>
    <t>347013111RZ1</t>
  </si>
  <si>
    <t>Předstěna SDK,tl.75mm,1xoc.kce CD,1xRBI 12,5mm,izol bez dodávky izolace</t>
  </si>
  <si>
    <t>R-položka</t>
  </si>
  <si>
    <t>POL12_1</t>
  </si>
  <si>
    <t>WC : 0,9*2,6</t>
  </si>
  <si>
    <t>416021121</t>
  </si>
  <si>
    <t>Podhledy SDK, kovová.kce CD. 1x deska RB 12,5 mm</t>
  </si>
  <si>
    <t>416021123</t>
  </si>
  <si>
    <t>Podhledy SDK, kovová.kce CD. 1x deska RBI 12,5 mm</t>
  </si>
  <si>
    <t>Koupelna : 2,1*2,0</t>
  </si>
  <si>
    <t>WC : 0,9*1,2</t>
  </si>
  <si>
    <t>610991111</t>
  </si>
  <si>
    <t>Zakrývání výplní vnitřních otvorů, oken</t>
  </si>
  <si>
    <t>1,6*1,3</t>
  </si>
  <si>
    <t>0,8*2,1</t>
  </si>
  <si>
    <t>1,2*1,3</t>
  </si>
  <si>
    <t>611421231</t>
  </si>
  <si>
    <t>Oprava váp.omítek stropů do 10% plochy - štukových po provedení rozvodů elektro</t>
  </si>
  <si>
    <t>Šatna : 1,4*0,7</t>
  </si>
  <si>
    <t>Pokoj 1 : 3,2*5,0</t>
  </si>
  <si>
    <t>Kuchyň : 3,0*2,8</t>
  </si>
  <si>
    <t>612421331</t>
  </si>
  <si>
    <t>Oprava vápen.omítek stěn do 30 % pl. - štukových s použitím suché maltové směsi</t>
  </si>
  <si>
    <t>Chodba : (4,6*2+1,4*2)*2,6</t>
  </si>
  <si>
    <t>-1,25*2,0</t>
  </si>
  <si>
    <t>-0,8*2,0</t>
  </si>
  <si>
    <t>-0,6*2,0*3</t>
  </si>
  <si>
    <t>Šatna : (1,4*2+0,7*2)*2,6</t>
  </si>
  <si>
    <t>-0,6*2,0</t>
  </si>
  <si>
    <t>Pokoj 1 : (5,0*2+3,2*2)*2,6</t>
  </si>
  <si>
    <t>-2,8*2,6</t>
  </si>
  <si>
    <t>-(0,8*2,1+1,2*1,3)</t>
  </si>
  <si>
    <t>WC : (1,2*2+0,9)*(2,6-1,5)</t>
  </si>
  <si>
    <t>-0,6*0,5</t>
  </si>
  <si>
    <t>Kuchyň : (2,8+3,0*2)*2,6</t>
  </si>
  <si>
    <t>-1,6*1,3</t>
  </si>
  <si>
    <t>Koupelna : (2,0*2+2,1*2)*(2,6-2,1)</t>
  </si>
  <si>
    <t>612423531</t>
  </si>
  <si>
    <t>Omítka rýh stěn vápenná šířky do 15 cm, štuková</t>
  </si>
  <si>
    <t>0,07*5,0</t>
  </si>
  <si>
    <t>0,03*50,0</t>
  </si>
  <si>
    <t>612451121</t>
  </si>
  <si>
    <t>Omítka vnitřní zdiva, cementová (MC), hladká</t>
  </si>
  <si>
    <t>Kuchyň : (1,0+0,6)*1,75</t>
  </si>
  <si>
    <t>632411904</t>
  </si>
  <si>
    <t>Penetrace savých podkladů 0,25 l/m2</t>
  </si>
  <si>
    <t>632421120</t>
  </si>
  <si>
    <t>Potěr samonivelační ,ručně zpracovaný,tl. do 10 mm</t>
  </si>
  <si>
    <t>637101101R00</t>
  </si>
  <si>
    <t>Příprava podkladu - vysávání podlah prům.vysavačem</t>
  </si>
  <si>
    <t>952901111</t>
  </si>
  <si>
    <t>Vyčištění budov o výšce podlaží do 4 m</t>
  </si>
  <si>
    <t>Pokoj : 5,0*3,2</t>
  </si>
  <si>
    <t>952901110</t>
  </si>
  <si>
    <t>Čištění mytím ploch oken, dveří a parapetů</t>
  </si>
  <si>
    <t>0,8*2,1+1,2*1,3</t>
  </si>
  <si>
    <t>978059511</t>
  </si>
  <si>
    <t>Odsekání vnitřních obkladů stěn do 1 m2</t>
  </si>
  <si>
    <t>WC : 0,9*0,5</t>
  </si>
  <si>
    <t>965081702</t>
  </si>
  <si>
    <t xml:space="preserve">Bourání soklíků z dlažeb keramických </t>
  </si>
  <si>
    <t>m</t>
  </si>
  <si>
    <t>WC : 1,2*2+0,9*2-0,6</t>
  </si>
  <si>
    <t>968061125</t>
  </si>
  <si>
    <t>Vyvěšení dřevěných dveřních křídel pl. do 2 m2</t>
  </si>
  <si>
    <t>974031132</t>
  </si>
  <si>
    <t>Vysekání rýh ve zdi cihelné 5 x 7 cm</t>
  </si>
  <si>
    <t>974051513</t>
  </si>
  <si>
    <t>Frézování drážky do 30x30 mm, zdivo, beton</t>
  </si>
  <si>
    <t>974082212</t>
  </si>
  <si>
    <t>Vysekání rýh pro vodiče omítka stěn MC šířka 3 cm</t>
  </si>
  <si>
    <t>978011121</t>
  </si>
  <si>
    <t>Otlučení omítek vnitřních vápenných stropů do 10 %</t>
  </si>
  <si>
    <t>Pokoj 1 : 5,0*3,2</t>
  </si>
  <si>
    <t>978013141</t>
  </si>
  <si>
    <t>Otlučení omítek vnitřních stěn v rozsahu do 30 %</t>
  </si>
  <si>
    <t>460680021</t>
  </si>
  <si>
    <t>Průraz zdivem v cihlové zdi tloušťky 15 cm plochy do 0,025 m2</t>
  </si>
  <si>
    <t>978021191R00</t>
  </si>
  <si>
    <t>Otlučení cementových omítek vnitřních stěn do 100% včetně obkladů</t>
  </si>
  <si>
    <t>Kuchyň : 2,3*0,6</t>
  </si>
  <si>
    <t>(1,0+0,6)*1,75</t>
  </si>
  <si>
    <t>999281145</t>
  </si>
  <si>
    <t>Přesun hmot pro opravy a údržbu do v. 6 m, nošením</t>
  </si>
  <si>
    <t>t</t>
  </si>
  <si>
    <t>Přesun hmot</t>
  </si>
  <si>
    <t>POL7_</t>
  </si>
  <si>
    <t>7201947774</t>
  </si>
  <si>
    <t>Podružný materiál pro ZTI (vyústění, přechodky, hadice)</t>
  </si>
  <si>
    <t>kpl</t>
  </si>
  <si>
    <t>733171140</t>
  </si>
  <si>
    <t>Montáž - napojení potrubí na stoupačku</t>
  </si>
  <si>
    <t>72145488</t>
  </si>
  <si>
    <t>Práce spojené s demontáži rozvodů - voda, kanalizace</t>
  </si>
  <si>
    <t>hod</t>
  </si>
  <si>
    <t>721176105</t>
  </si>
  <si>
    <t>Potrubí HT připojovací D 110 x 2,7 mm</t>
  </si>
  <si>
    <t>721176113</t>
  </si>
  <si>
    <t>Potrubí HT odpadní svislé D 50 x 1,8 mm</t>
  </si>
  <si>
    <t>721194105</t>
  </si>
  <si>
    <t>Vyvedení odpadních výpustek D 50 x 1,8</t>
  </si>
  <si>
    <t>721194109</t>
  </si>
  <si>
    <t>Vyvedení odpadních výpustek D 110 x 2,3</t>
  </si>
  <si>
    <t>998721201</t>
  </si>
  <si>
    <t>Přesun hmot pro vnitřní kanalizaci, výšky do 6 m</t>
  </si>
  <si>
    <t>722172311</t>
  </si>
  <si>
    <t>Potrubí z PPR, D 20x2,8 mm, PN 16, vč.zed.výpom.</t>
  </si>
  <si>
    <t>722181213</t>
  </si>
  <si>
    <t>Izolace návleková MIRELON PRO tl. stěny 13 mm vnitřní průměr 22 mm</t>
  </si>
  <si>
    <t>722220111</t>
  </si>
  <si>
    <t>Nástěnka K 247, pro výtokový ventil G 1/2</t>
  </si>
  <si>
    <t>722220121</t>
  </si>
  <si>
    <t>Nástěnka K 247, pro baterii G 1/2</t>
  </si>
  <si>
    <t>pár</t>
  </si>
  <si>
    <t>722220872</t>
  </si>
  <si>
    <t>Demontáž armatur se závitem a šroubením G 3/4</t>
  </si>
  <si>
    <t>722229102</t>
  </si>
  <si>
    <t>Montáž vodovodních armatur,1závit, G 3/4 včetně armatury (kulový kohout 3/4")</t>
  </si>
  <si>
    <t>722260812</t>
  </si>
  <si>
    <t>Demontáž vodoměrů závitových G 3/4</t>
  </si>
  <si>
    <t>722260922</t>
  </si>
  <si>
    <t>Zpětná montáž vodoměrů závitových G 3/4</t>
  </si>
  <si>
    <t>733190107</t>
  </si>
  <si>
    <t>Tlaková zkouška potrubí  DN 40</t>
  </si>
  <si>
    <t xml:space="preserve">900      </t>
  </si>
  <si>
    <t>HZS Práce v tarifní třídě 4</t>
  </si>
  <si>
    <t>h</t>
  </si>
  <si>
    <t>vyhledávání hlavních uzávěrů vody v objektu : 2</t>
  </si>
  <si>
    <t xml:space="preserve">vypuštění, zpětné napuštění vody do stoupaček : </t>
  </si>
  <si>
    <t xml:space="preserve">zaplombování vodoměrů : </t>
  </si>
  <si>
    <t>998722201</t>
  </si>
  <si>
    <t>Přesun hmot pro vnitřní vodovod, výšky do 6 m</t>
  </si>
  <si>
    <t>723548777</t>
  </si>
  <si>
    <t>Revize PLYNU</t>
  </si>
  <si>
    <t>723160204</t>
  </si>
  <si>
    <t>Přípojka k plynoměru, závitová bez ochozu G 1 včetně kouhout kulový 1"</t>
  </si>
  <si>
    <t>soubor</t>
  </si>
  <si>
    <t>723160334</t>
  </si>
  <si>
    <t>Rozpěrka přípojky plynoměru G 1</t>
  </si>
  <si>
    <t>723163102</t>
  </si>
  <si>
    <t>Potrubí z měděných plyn.trubek D 15 x 1,0 mm</t>
  </si>
  <si>
    <t>723190251</t>
  </si>
  <si>
    <t>Vyvedení a upevnění plynovodních výpustek DN 15</t>
  </si>
  <si>
    <t>723191113</t>
  </si>
  <si>
    <t>Hadice pro spotřeb. IVAR.FLEXIGAS DN 15,dl. 1,5 m</t>
  </si>
  <si>
    <t>723191118</t>
  </si>
  <si>
    <t>Kohout kulový pro flexigas rohový IVAR.G2T DN 15</t>
  </si>
  <si>
    <t>723236114</t>
  </si>
  <si>
    <t>Kohout kulový, vnitřní-vnitřní závit, G 3/4"</t>
  </si>
  <si>
    <t>998723201</t>
  </si>
  <si>
    <t>Přesun hmot pro vnitřní plynovod, výšky do 6 m</t>
  </si>
  <si>
    <t>551789001R</t>
  </si>
  <si>
    <t>Držák toaletního papíru chrom</t>
  </si>
  <si>
    <t>725119305</t>
  </si>
  <si>
    <t>Montáž klozetových mís kombinovaných</t>
  </si>
  <si>
    <t>725299101</t>
  </si>
  <si>
    <t>Montáž koupelnových doplňků - mýdelníků, držáků ap</t>
  </si>
  <si>
    <t>725810402</t>
  </si>
  <si>
    <t>Ventil rohový kulový s filtrem 1/2" x 3/8"</t>
  </si>
  <si>
    <t>725814122</t>
  </si>
  <si>
    <t>Ventil pračkový kulový se zpětnou klapkou a filtrem 3/4"</t>
  </si>
  <si>
    <t>725823114</t>
  </si>
  <si>
    <t>Baterie dřezová stojánková ruční, bez otvír.odpadu standardní chrom</t>
  </si>
  <si>
    <t>725829301</t>
  </si>
  <si>
    <t>Montáž baterie umyv.a dřezové stojánkové</t>
  </si>
  <si>
    <t>725820801</t>
  </si>
  <si>
    <t>Demontáž baterie nástěnné do G 3/4</t>
  </si>
  <si>
    <t>725860201</t>
  </si>
  <si>
    <t>Sifon dřezový HL100, 6/4 ", přípoj myčka, pračka</t>
  </si>
  <si>
    <t>725110811R00</t>
  </si>
  <si>
    <t>Demontáž klozetů splachovacích</t>
  </si>
  <si>
    <t>725619101R00</t>
  </si>
  <si>
    <t xml:space="preserve">Montáž plynových sporáků </t>
  </si>
  <si>
    <t>725610810R00</t>
  </si>
  <si>
    <t xml:space="preserve">Demontáž plynového sporáku </t>
  </si>
  <si>
    <t>998725201</t>
  </si>
  <si>
    <t>Přesun hmot pro zařizovací předměty, výšky do 6 m</t>
  </si>
  <si>
    <t>728617711R00</t>
  </si>
  <si>
    <t xml:space="preserve">Kontrola a zprovoznění odvětrání WC a koupelny - časový spínač společného </t>
  </si>
  <si>
    <t>429724811R</t>
  </si>
  <si>
    <t>Větrací mřížka 100x300mm plast bílá se žaluzií</t>
  </si>
  <si>
    <t>728415112</t>
  </si>
  <si>
    <t>Montáž mřížky větrací nebo ventilační do 0,10 m2</t>
  </si>
  <si>
    <t>728415812</t>
  </si>
  <si>
    <t>Demontáž mřížky větrací nebo ventilační do 0,10 m2</t>
  </si>
  <si>
    <t>728611815</t>
  </si>
  <si>
    <t>Dmtž ventilátoru radiál.nízkotl.potrub. do 0,28 m2</t>
  </si>
  <si>
    <t>998728201</t>
  </si>
  <si>
    <t>Přesun hmot pro vzduchotechniku, výšky do 6 m</t>
  </si>
  <si>
    <t>766669922</t>
  </si>
  <si>
    <t>Oprava dveří - výměna vložky Fab - wc zámek</t>
  </si>
  <si>
    <t>04</t>
  </si>
  <si>
    <t>D+M kombi sporák, Počet hořáků 4,senzory StopGas,integrovaným zapalováním a  klasickou elektrickou troubu s dvojicí topných těles a horkovzdušným ventilátorem.</t>
  </si>
  <si>
    <t>766644301R00</t>
  </si>
  <si>
    <t>Seřízení plastových oken</t>
  </si>
  <si>
    <t>766655488</t>
  </si>
  <si>
    <t>Dodávka nových polic - laminát - šatna,cca 70x40cm včetně konzol</t>
  </si>
  <si>
    <t>766772840R00</t>
  </si>
  <si>
    <t xml:space="preserve">D+M šatní skříně - DTD, TL. 18mm,ABS HRANA. BARVA DEKOR DŘEVO - sonoma šatní tyč kovová včetně madel rozměr 1,5*0,4*2,5m 6dveřová, uchytky nerez, 8x vnitřní police </t>
  </si>
  <si>
    <t>766877840R00</t>
  </si>
  <si>
    <t>Dodávka nových polic - laminát - špíz,cca 60x40cm včetně konzol</t>
  </si>
  <si>
    <t>61160171R</t>
  </si>
  <si>
    <t xml:space="preserve">Dveře vnitřní hladké plné 1kř. 60x197 dub sonoma včetně kování </t>
  </si>
  <si>
    <t>POL12_0</t>
  </si>
  <si>
    <t>76685488</t>
  </si>
  <si>
    <t>Vnitřní vchodové dveře 800/1970  EI 30DP3, VSTUPNÍ, PLNÉ, DEKOR DŘEVO, KOVÁNÍ BEZPEČNOSTNÍ  klika-klika(nerez),KUKÁTKO, ZÁMEK S VLOŽKOU (3 KLÍČE), PRÁH, zárubeň</t>
  </si>
  <si>
    <t>61260603R</t>
  </si>
  <si>
    <t xml:space="preserve">Dveře vnitřní hladké 2/3 sklo 1kř. 80x197 dub sonoma včetně kování </t>
  </si>
  <si>
    <t>61260703R</t>
  </si>
  <si>
    <t xml:space="preserve">Dveře vnitřní hladké 2/3 sklo 2kř. 145x197 dub sonoma včetně kování </t>
  </si>
  <si>
    <t>06</t>
  </si>
  <si>
    <t xml:space="preserve">D+M Odsavač par bílý 630W rekuperační </t>
  </si>
  <si>
    <t>7665488</t>
  </si>
  <si>
    <t>Vystěhování bytu - kuchyň. linka skříň špajz, regál z šatny, skříň včetně odvozu a poplatku za skládku</t>
  </si>
  <si>
    <t>766872840R00</t>
  </si>
  <si>
    <t>D+M nových dveří špíze - laminát v barvě kuchyň. linky včetně madla 60x210cm 60x40cm</t>
  </si>
  <si>
    <t>766877115R00</t>
  </si>
  <si>
    <t>D+M Kuchyňské linky atyp DL=2300mm + 600mm skříňka nad digestoří</t>
  </si>
  <si>
    <t>Lamino barvy dle požadavku invesotra, hrany ABS, : 2,9</t>
  </si>
  <si>
    <t xml:space="preserve">dolní i horní skříňky, dřez se stojánkovou baterií, : </t>
  </si>
  <si>
    <t xml:space="preserve">výškově stavitelné nožky se soklovou lištou. : </t>
  </si>
  <si>
    <t xml:space="preserve">- pracovní deska vysokotlaký HPL tl. 38mm, korpus tl. min. 18mm : </t>
  </si>
  <si>
    <t xml:space="preserve">- v horní části skříněk počítat s digestoří : </t>
  </si>
  <si>
    <t xml:space="preserve">- obkladový panel i pracovní deska šedá (bez rohové lišty) /transparentní tmel : </t>
  </si>
  <si>
    <t xml:space="preserve">- dvířka i šuplíky osadit kvalitním systémem pro tlumení : </t>
  </si>
  <si>
    <t xml:space="preserve">- nerezové úchyty skříněk dl=200mm : </t>
  </si>
  <si>
    <t xml:space="preserve">- osvětlení led páskem AL liště : </t>
  </si>
  <si>
    <t xml:space="preserve">- nerezový dřez (chromnikl) 340 mm x 400 mm x 150 mm : </t>
  </si>
  <si>
    <t xml:space="preserve">- pod dřezem prostor pro uzavřené nádoby na tříděný odpad : </t>
  </si>
  <si>
    <t xml:space="preserve">- výstroj šuplíků : </t>
  </si>
  <si>
    <t>766711021</t>
  </si>
  <si>
    <t>Montáž vstupních dveří přizděním/zabetonováním</t>
  </si>
  <si>
    <t>2,0*2+0,8</t>
  </si>
  <si>
    <t>766661112</t>
  </si>
  <si>
    <t>Montáž dveří do zárubně,otevíravých 1kř.do 0,8 m</t>
  </si>
  <si>
    <t>766661132</t>
  </si>
  <si>
    <t>Montáž dveří do zárubně,otevíravých 2kř.do 1,45 m</t>
  </si>
  <si>
    <t>766662811</t>
  </si>
  <si>
    <t>Demontáž prahů dveří 1křídlových</t>
  </si>
  <si>
    <t>766662812</t>
  </si>
  <si>
    <t>Demontáž prahů dveří 2křídlových</t>
  </si>
  <si>
    <t>766825821</t>
  </si>
  <si>
    <t xml:space="preserve">Demontáž vestavěných skříní </t>
  </si>
  <si>
    <t>998766201</t>
  </si>
  <si>
    <t>Přesun hmot pro truhlářské konstr., výšky do 6 m</t>
  </si>
  <si>
    <t>767137803R00</t>
  </si>
  <si>
    <t>Demontáž příček umakartových, desek do suti</t>
  </si>
  <si>
    <t>998767201</t>
  </si>
  <si>
    <t>Přesun hmot pro zámečnické konstr., výšky do 6 m</t>
  </si>
  <si>
    <t>771101101</t>
  </si>
  <si>
    <t>Vysávání podlah prům.vysavačem pro pokládku dlažby</t>
  </si>
  <si>
    <t>771903812R00</t>
  </si>
  <si>
    <t>Odmaštění saponáty</t>
  </si>
  <si>
    <t>771578011</t>
  </si>
  <si>
    <t xml:space="preserve">Spára podlaha - stěna, silikonem </t>
  </si>
  <si>
    <t>WC : (0,9*2+1,2*2-0,6)</t>
  </si>
  <si>
    <t>Koupelna : (2,0*2+2,1*2)</t>
  </si>
  <si>
    <t>1,6+0,7</t>
  </si>
  <si>
    <t>775598141R00</t>
  </si>
  <si>
    <t>Lak dřevěných podlah broušení + tmelení + lakování (3x nátěr)</t>
  </si>
  <si>
    <t>Pokoj : 3,2*5,0</t>
  </si>
  <si>
    <t>775413010</t>
  </si>
  <si>
    <t>Montáž podlahové lišty ze dřeva, přibíjené</t>
  </si>
  <si>
    <t>Pokoj : 3,2*2+5,0*2-2,8-1,25</t>
  </si>
  <si>
    <t>775411810</t>
  </si>
  <si>
    <t>Demontáž lišt dřevěných, přibíjených</t>
  </si>
  <si>
    <t>61413711</t>
  </si>
  <si>
    <t>Lišta parketová dub  33 x 7 mm</t>
  </si>
  <si>
    <t>SPCM</t>
  </si>
  <si>
    <t>775101101</t>
  </si>
  <si>
    <t>Vysávání podlah prům.vysavačem,podlahy vlys,parket</t>
  </si>
  <si>
    <t>998775201</t>
  </si>
  <si>
    <t>Přesun hmot pro podlahy vlysové, výšky do 6 m</t>
  </si>
  <si>
    <t>776101101</t>
  </si>
  <si>
    <t>Vysávání podlah prům.vysavačem pod povlak.podlahy</t>
  </si>
  <si>
    <t>Kuchyň : 2,9*3,0</t>
  </si>
  <si>
    <t>776101121</t>
  </si>
  <si>
    <t>Provedení penetrace podkladu pod.povlak.podlahy</t>
  </si>
  <si>
    <t>776421100</t>
  </si>
  <si>
    <t>Lepení podlahových soklíků z PVC a vinylu včetně dodávky soklíku PVC</t>
  </si>
  <si>
    <t>Šatna : (1,4*2+0,7*2-0,6)</t>
  </si>
  <si>
    <t>Kuchyň : (2,9*2+3,0*2-2,8)</t>
  </si>
  <si>
    <t>Chodba : (4,6*2+1,4*2-0,6*3-0,8-1,45)</t>
  </si>
  <si>
    <t>776511820</t>
  </si>
  <si>
    <t>Odstranění PVC a koberců lepených s podložkou včetně lišt</t>
  </si>
  <si>
    <t>Šatna : 1,2*0,9</t>
  </si>
  <si>
    <t>Kuchyň : 2,9*2,8</t>
  </si>
  <si>
    <t>Chodba : 4,3*1,4+1,7*1,2</t>
  </si>
  <si>
    <t>776981101</t>
  </si>
  <si>
    <t xml:space="preserve">Montáž přechodové, podlahové lišty samolepicí </t>
  </si>
  <si>
    <t>0,6*2</t>
  </si>
  <si>
    <t>1,45</t>
  </si>
  <si>
    <t>2,8</t>
  </si>
  <si>
    <t>776994111</t>
  </si>
  <si>
    <t>Svařování povlakových podlah z pásů nebo čtverců včetně svařovací šňůry PVC 1179</t>
  </si>
  <si>
    <t>Začátek provozního součtu</t>
  </si>
  <si>
    <t xml:space="preserve">  Šatna : 1,4*0,7</t>
  </si>
  <si>
    <t xml:space="preserve">  Kuchyň : 2,9*3,0</t>
  </si>
  <si>
    <t xml:space="preserve">  Chodba : 4,6*1,4</t>
  </si>
  <si>
    <t>Konec provozního součtu</t>
  </si>
  <si>
    <t>16,12*0,5</t>
  </si>
  <si>
    <t>5537000111</t>
  </si>
  <si>
    <t>Lišta přechodová Al 30/A lepicí l=93 c š 30 mm</t>
  </si>
  <si>
    <t>5537000121</t>
  </si>
  <si>
    <t>Lišta přechodová Al 30/A lepicí l=270 c š 30 mm</t>
  </si>
  <si>
    <t>776521100RU3</t>
  </si>
  <si>
    <t>Lepení povlak.podlah z pásů PVC na Chemopren včetně podlahoviny s nášlapnou vrstvou 0,6mm (dekor dřeva)</t>
  </si>
  <si>
    <t>998776201</t>
  </si>
  <si>
    <t>Přesun hmot pro podlahy povlakové, výšky do 6 m</t>
  </si>
  <si>
    <t>781903812R00</t>
  </si>
  <si>
    <t>Koupelna : (2,0*2+2,1*2)*2,0</t>
  </si>
  <si>
    <t>03</t>
  </si>
  <si>
    <t>Keramický obklad 20x40 - předpoklad ceny 500Kč/m2</t>
  </si>
  <si>
    <t xml:space="preserve">  Kuchyň : (1,0+0,6)*1,75</t>
  </si>
  <si>
    <t>2,8*1,1</t>
  </si>
  <si>
    <t>59760720.AR</t>
  </si>
  <si>
    <t>Lišta obkl/dlažba plast</t>
  </si>
  <si>
    <t>781101210</t>
  </si>
  <si>
    <t>Penetrace podkladu pod obklady</t>
  </si>
  <si>
    <t>781419711</t>
  </si>
  <si>
    <t>Příplatek k obkladu stěn za plochu do 10 m2 jedntl</t>
  </si>
  <si>
    <t>781475120</t>
  </si>
  <si>
    <t>Obklad vnitřní stěn keramický, do tmele, do 30x60 cm</t>
  </si>
  <si>
    <t>781479705</t>
  </si>
  <si>
    <t>Přípl.za spárovací hmotu-plošně,keram.vnitř.obklad</t>
  </si>
  <si>
    <t>781491001</t>
  </si>
  <si>
    <t>Montáž lišt k obkladům rohových, koutových i dilatačních</t>
  </si>
  <si>
    <t>Kuchyň : 1,75+1,0</t>
  </si>
  <si>
    <t>998781201</t>
  </si>
  <si>
    <t>Přesun hmot pro obklady keramické, výšky do 6 m</t>
  </si>
  <si>
    <t>783225400</t>
  </si>
  <si>
    <t>Nátěr syntetický kov. konstr. 2x + 1x email + tmel</t>
  </si>
  <si>
    <t>(0,6+2*2,1)*(0,15+0,05*2)*3</t>
  </si>
  <si>
    <t>(0,8+2*2,1)*(0,15+0,05*2)*2</t>
  </si>
  <si>
    <t>(1,45+2*2,1)*(0,15+0,05*2)</t>
  </si>
  <si>
    <t>783112510</t>
  </si>
  <si>
    <t>Nátěr olejový OK "A" 2x + 1x email</t>
  </si>
  <si>
    <t>0,15*0,6*11*2</t>
  </si>
  <si>
    <t>0,15*0,6*13*2</t>
  </si>
  <si>
    <t>783424340</t>
  </si>
  <si>
    <t>Nátěr syntet. potrubí do DN 50 mm  Z+2x +1x email</t>
  </si>
  <si>
    <t>783522900</t>
  </si>
  <si>
    <t xml:space="preserve">Údržba, nátěr syntet. klempířských konstr. Z + 2 x </t>
  </si>
  <si>
    <t>1,6*0,3</t>
  </si>
  <si>
    <t>1,2*0,3</t>
  </si>
  <si>
    <t>784403801</t>
  </si>
  <si>
    <t>Odstranění maleb omytím v místnosti H do 3,8 m - následně plochy napenetrovat hloubkovou penetrací pro zpevnění podkladu</t>
  </si>
  <si>
    <t>Stropy : 25,38</t>
  </si>
  <si>
    <t>Stěny : 91,07</t>
  </si>
  <si>
    <t>784402801</t>
  </si>
  <si>
    <t>Odstranění malby oškrábáním v místnosti H do 3,8 m</t>
  </si>
  <si>
    <t>784191101</t>
  </si>
  <si>
    <t>Penetrace podkladu univerzální Primalex 1x</t>
  </si>
  <si>
    <t>SDK Stropy : 11,72</t>
  </si>
  <si>
    <t>Předstěna : 2,34</t>
  </si>
  <si>
    <t>784195112</t>
  </si>
  <si>
    <t>Malba Primalex Standard, bílá, bez penetrace, 2x</t>
  </si>
  <si>
    <t>SDK stropy : 11,72</t>
  </si>
  <si>
    <t>Stropy stávající : 25,38</t>
  </si>
  <si>
    <t>Stěny stávající : 91,07</t>
  </si>
  <si>
    <t>784011222</t>
  </si>
  <si>
    <t>Zakrytí podlah včetně papírové lepenky</t>
  </si>
  <si>
    <t>210544888</t>
  </si>
  <si>
    <t>Napojení v hlavním rozvaděči</t>
  </si>
  <si>
    <t>2145877558</t>
  </si>
  <si>
    <t xml:space="preserve">Demontáž stávající elektroinstalace </t>
  </si>
  <si>
    <t>21547455</t>
  </si>
  <si>
    <t>Stavební přípomoce HZS včetně materiálu</t>
  </si>
  <si>
    <t>21548777</t>
  </si>
  <si>
    <t>Revize ELEKTRO vč. přívodu a hlavního jističe</t>
  </si>
  <si>
    <t>348247102R</t>
  </si>
  <si>
    <t>LED Stropní svítidlo 24W/230V IP54</t>
  </si>
  <si>
    <t>357377061R</t>
  </si>
  <si>
    <t>ELEKTRICKÝ ROZVADĚČ 12T NÁSTĚNNÝ</t>
  </si>
  <si>
    <t>58541252</t>
  </si>
  <si>
    <t>Sádra stavební bilá         5 kg           bal.</t>
  </si>
  <si>
    <t>kg</t>
  </si>
  <si>
    <t>210100001</t>
  </si>
  <si>
    <t>Ukončení vodičů v rozvaděči + zapojení do 2,5 mm2</t>
  </si>
  <si>
    <t>210100002</t>
  </si>
  <si>
    <t>Ukončení vodičů v rozvaděči + zapojení do 6 mm2</t>
  </si>
  <si>
    <t>210110001</t>
  </si>
  <si>
    <t>Spínač nástěnný jednopól.- řaz. 1, obyč.prostředí</t>
  </si>
  <si>
    <t>210111014</t>
  </si>
  <si>
    <t>Zásuvka domovní zapuštěná - provedení 2x (2P+PE) včetně dodávky zásuvky s natočenou dutin.a rámečku</t>
  </si>
  <si>
    <t>210120561</t>
  </si>
  <si>
    <t>Jistič jednopólový do 25 A se zapojením</t>
  </si>
  <si>
    <t>210191532</t>
  </si>
  <si>
    <t>Usazení rozvaděče ER 1.0 +1.1</t>
  </si>
  <si>
    <t>210201514</t>
  </si>
  <si>
    <t>Svítidlo LED bytové stropní závěsné 4 upevňov.body</t>
  </si>
  <si>
    <t>210800004</t>
  </si>
  <si>
    <t>Vodič CYY 6 mm2 uložený pod omítkou</t>
  </si>
  <si>
    <t>210800666</t>
  </si>
  <si>
    <t>Vodič H07V-K (CYA)  6 mm2 uložený v rozvaděčích</t>
  </si>
  <si>
    <t>210800105</t>
  </si>
  <si>
    <t>Kabel CYKY 750 V 3x1,5 mm2 uložený pod omítkou včetně dodávky kabelu</t>
  </si>
  <si>
    <t>210800106</t>
  </si>
  <si>
    <t>Kabel CYKY 750 V 3x2,5 mm2 uložený pod omítkou včetně dodávky kabelu</t>
  </si>
  <si>
    <t>210800116</t>
  </si>
  <si>
    <t>Kabel CYKY 750 V 5x2,5 mm2 uložený pod omítkou včetně dodávky kabelu</t>
  </si>
  <si>
    <t>222260020</t>
  </si>
  <si>
    <t>Krabice KU 68 pod omítku + vysekání</t>
  </si>
  <si>
    <t>650063611</t>
  </si>
  <si>
    <t>Montáž chrániče proudového dvoupólového do 25 A</t>
  </si>
  <si>
    <t>34141303</t>
  </si>
  <si>
    <t>Vodič silový pevné uložení CYY 6,0 mm2</t>
  </si>
  <si>
    <t>34142157</t>
  </si>
  <si>
    <t>Vodič silový pevné uložení CYA 6,00 mm2</t>
  </si>
  <si>
    <t>34535400</t>
  </si>
  <si>
    <t>Strojek spínače 1pólového Tango 3558-A01340 řaz.1</t>
  </si>
  <si>
    <t>34536490</t>
  </si>
  <si>
    <t>Kryt spínače Tango 3558A-A651</t>
  </si>
  <si>
    <t>34536700</t>
  </si>
  <si>
    <t>Rámeček pro spínače a zásuvky Tango 3901A-B10</t>
  </si>
  <si>
    <t>345601050000</t>
  </si>
  <si>
    <t>Lišta upevňovací   6035-84</t>
  </si>
  <si>
    <t>34571519</t>
  </si>
  <si>
    <t>Krabice univerzální z PH  KU 68</t>
  </si>
  <si>
    <t>348241102</t>
  </si>
  <si>
    <t>LED Stropní svítidlo 12W/230V IP54</t>
  </si>
  <si>
    <t>35822001013</t>
  </si>
  <si>
    <t>Jistič do 80 A 1 pól. charakteristika B, LTN-10B-1</t>
  </si>
  <si>
    <t>35822001014</t>
  </si>
  <si>
    <t>Jistič do 80 A 1 pól. charakteristika B, LTN-13B-1</t>
  </si>
  <si>
    <t>35822001015</t>
  </si>
  <si>
    <t>Jistič do 80 A 1 pól. charakteristika B, LTN-16B-1</t>
  </si>
  <si>
    <t>35822003015</t>
  </si>
  <si>
    <t>Jistič S203M-B16, 3pólový, 16A/B, 10kA</t>
  </si>
  <si>
    <t>358890405</t>
  </si>
  <si>
    <t>Proudový chránič PF6-25/2/0,03 na DIN lištu</t>
  </si>
  <si>
    <t>220300642</t>
  </si>
  <si>
    <t>Ukončení koaxiálního kabelu do D 10 mm</t>
  </si>
  <si>
    <t>222323307</t>
  </si>
  <si>
    <t>Demontáž a zpětná montáž domacího telefonu</t>
  </si>
  <si>
    <t>222730001</t>
  </si>
  <si>
    <t>Účastnická zásuvka TV+R+SAT koncová pod omítku</t>
  </si>
  <si>
    <t>371202024</t>
  </si>
  <si>
    <t>Zásuvka TV+R koncová, bílá</t>
  </si>
  <si>
    <t>979990001</t>
  </si>
  <si>
    <t>Poplatek za skládku stavební suti</t>
  </si>
  <si>
    <t>RTS 20/ I</t>
  </si>
  <si>
    <t>Přesun suti</t>
  </si>
  <si>
    <t>POL8_</t>
  </si>
  <si>
    <t>979097011</t>
  </si>
  <si>
    <t>Pronájem kontejneru 4 t</t>
  </si>
  <si>
    <t xml:space="preserve">den   </t>
  </si>
  <si>
    <t>979086112</t>
  </si>
  <si>
    <t>Nakládání nebo překládání suti a vybouraných hmot</t>
  </si>
  <si>
    <t>979011211</t>
  </si>
  <si>
    <t>Svislá doprava suti a vybour. hmot za 2.NP nošením</t>
  </si>
  <si>
    <t>979011219</t>
  </si>
  <si>
    <t>Přípl.k svislé dopr.suti za každé další NP nošením</t>
  </si>
  <si>
    <t>968072455</t>
  </si>
  <si>
    <t>Vybourání kovových dveřních zárubní pl. do 2 m2</t>
  </si>
  <si>
    <t>0,8*2,0</t>
  </si>
  <si>
    <t>612409991</t>
  </si>
  <si>
    <t>Začištění omítek kolem oken,dveří apod. s použitím suché maltové směsi včetně výmalby</t>
  </si>
  <si>
    <t>Oprava omítek po zazdění zárubní vchodových dveří : 0,8+2,0*2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</si>
  <si>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</si>
  <si>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</si>
  <si>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</si>
  <si>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</si>
  <si>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</si>
  <si>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</si>
  <si>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</si>
  <si>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</si>
  <si>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0,6*2,0</t>
  </si>
  <si>
    <t>340271610</t>
  </si>
  <si>
    <t xml:space="preserve">Zazdívka otvorů pl.do 4 m2, pórobet.tvár.,tl.10 cm </t>
  </si>
  <si>
    <t>m3</t>
  </si>
  <si>
    <t>Koupelna : 0,6*2,0*0,1</t>
  </si>
  <si>
    <t>342263410</t>
  </si>
  <si>
    <t>Osazení revizních dvířek do příček, do 0,25 m2</t>
  </si>
  <si>
    <t>342948111</t>
  </si>
  <si>
    <t>Ukotvení příček k cihel.konstr. kotvami na hmožd.</t>
  </si>
  <si>
    <t>2,0*2</t>
  </si>
  <si>
    <t>346244313</t>
  </si>
  <si>
    <t>Obezdívky van a WC nádržek z desek Ytong tl.100 mm</t>
  </si>
  <si>
    <t>(1,6*2+0,6*2)*0,5</t>
  </si>
  <si>
    <t>28349052</t>
  </si>
  <si>
    <t>Dvířka vanová 300 x 300 mm bílá - plast</t>
  </si>
  <si>
    <t>602011141</t>
  </si>
  <si>
    <t>Štuk na stěnách vnitřní, ručně tloušťka vrstvy 4 mm</t>
  </si>
  <si>
    <t>Kuchyň : 0,8*2,2</t>
  </si>
  <si>
    <t>2,3*0,6</t>
  </si>
  <si>
    <t>Koupelna : 0,8*0,2</t>
  </si>
  <si>
    <t>1,9*1,3</t>
  </si>
  <si>
    <t>-1,9*1,3</t>
  </si>
  <si>
    <t>Kuchyň : (2,8*2+3,0*2)*2,6</t>
  </si>
  <si>
    <t>0,1*2,0</t>
  </si>
  <si>
    <t>Koupelna : (2,0*2+2,1*2)*2,1</t>
  </si>
  <si>
    <t>612481211</t>
  </si>
  <si>
    <t>Montáž výztužné sítě(perlinky)do stěrky-vnit.stěny včetně výztužné sítě a stěrkového tmelu Cemix</t>
  </si>
  <si>
    <t>Koupelna : 0,7*2,1</t>
  </si>
  <si>
    <t>Kuchyň : 0,7*2,1</t>
  </si>
  <si>
    <t>1x perlinka : 2,94</t>
  </si>
  <si>
    <t>1x štuk : 3,3</t>
  </si>
  <si>
    <t>965048150</t>
  </si>
  <si>
    <t>Dočištění povrchu po vybourání dlažeb, tmel do 50%</t>
  </si>
  <si>
    <t>965081713</t>
  </si>
  <si>
    <t>Bourání dlažeb keramických tl.10 mm, nad 1 m2</t>
  </si>
  <si>
    <t>974031154</t>
  </si>
  <si>
    <t>Vysekání rýh ve zdi cihelné 10 x 15 cm</t>
  </si>
  <si>
    <t>711212002</t>
  </si>
  <si>
    <t>Hydroizolační povlak - nátěr nebo stěrka</t>
  </si>
  <si>
    <t>(2,0*2+2,1*2-0,6)*0,1</t>
  </si>
  <si>
    <t>(1,0+2,1)*1,9</t>
  </si>
  <si>
    <t>711212601</t>
  </si>
  <si>
    <t>Těsnicí pás do spoje podlaha - stěna</t>
  </si>
  <si>
    <t>Koupelna : (2,1*2+2,0*2-0,6)</t>
  </si>
  <si>
    <t>1,4</t>
  </si>
  <si>
    <t>0,7+1,6</t>
  </si>
  <si>
    <t>998711201</t>
  </si>
  <si>
    <t>Přesun hmot pro izolace proti vodě, výšky do 6 m</t>
  </si>
  <si>
    <t>721194104</t>
  </si>
  <si>
    <t>Vyvedení odpadních výpustek D 40 x 1,8</t>
  </si>
  <si>
    <t>64214330R</t>
  </si>
  <si>
    <t>Koupelnová skříňka s umyvadlem79,5x62x44,7 cm bílá lesk na šrouby</t>
  </si>
  <si>
    <t>42377000R</t>
  </si>
  <si>
    <t xml:space="preserve">Dvojháček chrom lesklá </t>
  </si>
  <si>
    <t>63465124</t>
  </si>
  <si>
    <t>Zrcadlo nemontované čiré tl. 4 mm 60x80cm</t>
  </si>
  <si>
    <t>725013138</t>
  </si>
  <si>
    <t xml:space="preserve">Klozet kombi ,nádrž s armat.odpad svislý,bílý včetně sedátka v bílé barvě </t>
  </si>
  <si>
    <t>725219521</t>
  </si>
  <si>
    <t>Montáž umyvadel se závěsnou skříňkou</t>
  </si>
  <si>
    <t>725220851</t>
  </si>
  <si>
    <t>Demontáž van včetně vybourání obezdezdívky</t>
  </si>
  <si>
    <t>725823121</t>
  </si>
  <si>
    <t>Baterie umyvadlová stoján. ruční,  standardní chrom</t>
  </si>
  <si>
    <t>725820802</t>
  </si>
  <si>
    <t>Demontáž baterie stojánkové do 1otvoru</t>
  </si>
  <si>
    <t>725860188</t>
  </si>
  <si>
    <t>Sifon pračkový HL440, D 40/50 mm podomítkový, suchá zápachová klapka</t>
  </si>
  <si>
    <t>725860190</t>
  </si>
  <si>
    <t>Sifon vanový PP HL500, D 40,50 mm samočistící s nastavitelným odpadem 5/4 "</t>
  </si>
  <si>
    <t>725860213</t>
  </si>
  <si>
    <t>Sifon umyvadlový HL132, D 32, 40 mm</t>
  </si>
  <si>
    <t>726190932</t>
  </si>
  <si>
    <t xml:space="preserve">Montáž vany dl. do 170cm </t>
  </si>
  <si>
    <t>787911111</t>
  </si>
  <si>
    <t>Montáž zrcadla na stěnu, na lepidlo, pl. do 2 m2</t>
  </si>
  <si>
    <t>0,6*0,8</t>
  </si>
  <si>
    <t>55144162</t>
  </si>
  <si>
    <t>Baterie vanová nástěnná včetně sprchová sada 3-funkční ruční sprcha d 100 mm, Chrom</t>
  </si>
  <si>
    <t>55220578</t>
  </si>
  <si>
    <t>Vana akrylátová Klasik bílá 160x70x41 cm 140l</t>
  </si>
  <si>
    <t>725210821R00</t>
  </si>
  <si>
    <t>Demontáž umyvadel bez výtokových armatur</t>
  </si>
  <si>
    <t>02</t>
  </si>
  <si>
    <t>Keramická dlažba 30x30 - předpoklad ceny 500Kč/m2</t>
  </si>
  <si>
    <t xml:space="preserve">  Koupelna : 2,0*2,1</t>
  </si>
  <si>
    <t xml:space="preserve">  WC : 1,2*0,9</t>
  </si>
  <si>
    <t xml:space="preserve">  (0,9*2+1,2*2-0,6)*0,1</t>
  </si>
  <si>
    <t>5,64*1,1</t>
  </si>
  <si>
    <t>771101210</t>
  </si>
  <si>
    <t>Penetrace podkladu pod dlažby</t>
  </si>
  <si>
    <t>771575113</t>
  </si>
  <si>
    <t>Montáž podlah keram.,hladké, tmel, 30x30 cm</t>
  </si>
  <si>
    <t>Spára podlaha - stěna, silikonem</t>
  </si>
  <si>
    <t>771579791</t>
  </si>
  <si>
    <t>Příplatek za plochu podlah keram. do 5 m2 jednotl.</t>
  </si>
  <si>
    <t>771579793</t>
  </si>
  <si>
    <t>Příplatek za spárovací hmotu - plošně,keram.dlažba</t>
  </si>
  <si>
    <t>998771201</t>
  </si>
  <si>
    <t>Přesun hmot pro podlahy z dlaždic, výšky do 6 m</t>
  </si>
  <si>
    <t>Pokoj : 3,2*2+5,0*2-0,8-1,25</t>
  </si>
  <si>
    <t>Kuchyň : (2,9*2+3,0*2-0,8)</t>
  </si>
  <si>
    <t>0,8</t>
  </si>
  <si>
    <t>781111116</t>
  </si>
  <si>
    <t>Otvor v obkladačce diamant.korunkou prům.do 90 mm</t>
  </si>
  <si>
    <t xml:space="preserve">  Koupelna : (2,0*2+2,1*2)*2,0</t>
  </si>
  <si>
    <t xml:space="preserve">  -0,6*2,0</t>
  </si>
  <si>
    <t>18,0*1,1</t>
  </si>
  <si>
    <t>Koupelna : 0,7+1,6</t>
  </si>
  <si>
    <t>2,1*2+0,6</t>
  </si>
  <si>
    <t>1,9*0,3</t>
  </si>
  <si>
    <t>Stěny : 103,2</t>
  </si>
  <si>
    <t>Stěny stávající : 103,2</t>
  </si>
  <si>
    <t>SPC K byt č.27</t>
  </si>
  <si>
    <t>SPC K byt č.53</t>
  </si>
  <si>
    <t>Vedlejší a ostatní náklady</t>
  </si>
  <si>
    <t>Rekonstrukce bytu - SPC K byt č.27 a č.53</t>
  </si>
  <si>
    <t>Město Krnov</t>
  </si>
  <si>
    <t>Hlavní náměstí 96/1</t>
  </si>
  <si>
    <t>Krnov-Pod Bezručovým vrchem</t>
  </si>
  <si>
    <t>CZ00296139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</si>
</sst>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17" fillId="0" borderId="0" xfId="0" quotePrefix="1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0" fontId="8" fillId="0" borderId="0" xfId="0" applyFont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J10" sqref="J10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81" t="s">
        <v>41</v>
      </c>
      <c r="B2" s="81"/>
      <c r="C2" s="81"/>
      <c r="D2" s="81"/>
      <c r="E2" s="81"/>
      <c r="F2" s="81"/>
      <c r="G2" s="8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0"/>
  <sheetViews>
    <sheetView showGridLines="0" topLeftCell="B1" zoomScaleNormal="100" zoomScaleSheetLayoutView="75" workbookViewId="0">
      <selection activeCell="O17" sqref="O17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82" t="s">
        <v>4</v>
      </c>
      <c r="C1" s="83"/>
      <c r="D1" s="83"/>
      <c r="E1" s="83"/>
      <c r="F1" s="83"/>
      <c r="G1" s="83"/>
      <c r="H1" s="83"/>
      <c r="I1" s="83"/>
      <c r="J1" s="84"/>
    </row>
    <row r="2" spans="1:15" ht="36" customHeight="1" x14ac:dyDescent="0.25">
      <c r="A2" s="2"/>
      <c r="B2" s="110" t="s">
        <v>24</v>
      </c>
      <c r="C2" s="111"/>
      <c r="D2" s="112"/>
      <c r="E2" s="113" t="s">
        <v>43</v>
      </c>
      <c r="F2" s="114"/>
      <c r="G2" s="114"/>
      <c r="H2" s="114"/>
      <c r="I2" s="114"/>
      <c r="J2" s="115"/>
      <c r="O2" s="1"/>
    </row>
    <row r="3" spans="1:15" ht="27" hidden="1" customHeight="1" x14ac:dyDescent="0.25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5">
      <c r="A4" s="2"/>
      <c r="B4" s="121"/>
      <c r="C4" s="122"/>
      <c r="D4" s="123"/>
      <c r="E4" s="124" t="s">
        <v>759</v>
      </c>
      <c r="F4" s="124"/>
      <c r="G4" s="124"/>
      <c r="H4" s="124"/>
      <c r="I4" s="124"/>
      <c r="J4" s="125"/>
    </row>
    <row r="5" spans="1:15" ht="24" customHeight="1" x14ac:dyDescent="0.25">
      <c r="A5" s="2"/>
      <c r="B5" s="31" t="s">
        <v>23</v>
      </c>
      <c r="D5" s="60" t="s">
        <v>760</v>
      </c>
      <c r="E5" s="78"/>
      <c r="F5" s="78"/>
      <c r="G5" s="78"/>
      <c r="H5" s="18" t="s">
        <v>42</v>
      </c>
      <c r="I5" s="76">
        <v>296139</v>
      </c>
      <c r="J5" s="8"/>
    </row>
    <row r="6" spans="1:15" ht="15.75" customHeight="1" x14ac:dyDescent="0.25">
      <c r="A6" s="2"/>
      <c r="B6" s="28"/>
      <c r="C6" s="55"/>
      <c r="D6" s="267" t="s">
        <v>761</v>
      </c>
      <c r="E6" s="79"/>
      <c r="F6" s="79"/>
      <c r="G6" s="79"/>
      <c r="H6" s="18" t="s">
        <v>36</v>
      </c>
      <c r="I6" s="76" t="s">
        <v>763</v>
      </c>
      <c r="J6" s="8"/>
    </row>
    <row r="7" spans="1:15" ht="15.75" customHeight="1" x14ac:dyDescent="0.25">
      <c r="A7" s="2"/>
      <c r="B7" s="29"/>
      <c r="C7" s="56"/>
      <c r="D7" s="77">
        <v>79401</v>
      </c>
      <c r="E7" s="23" t="s">
        <v>762</v>
      </c>
      <c r="F7" s="80"/>
      <c r="G7" s="8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6"/>
      <c r="E11" s="126"/>
      <c r="F11" s="126"/>
      <c r="G11" s="126"/>
      <c r="H11" s="18" t="s">
        <v>42</v>
      </c>
      <c r="I11" s="131"/>
      <c r="J11" s="8"/>
    </row>
    <row r="12" spans="1:15" ht="15.75" customHeight="1" x14ac:dyDescent="0.25">
      <c r="A12" s="2"/>
      <c r="B12" s="28"/>
      <c r="C12" s="55"/>
      <c r="D12" s="127"/>
      <c r="E12" s="127"/>
      <c r="F12" s="127"/>
      <c r="G12" s="127"/>
      <c r="H12" s="18" t="s">
        <v>36</v>
      </c>
      <c r="I12" s="131"/>
      <c r="J12" s="8"/>
    </row>
    <row r="13" spans="1:15" ht="15.75" customHeight="1" x14ac:dyDescent="0.25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91"/>
      <c r="F15" s="91"/>
      <c r="G15" s="92"/>
      <c r="H15" s="92"/>
      <c r="I15" s="92" t="s">
        <v>31</v>
      </c>
      <c r="J15" s="93"/>
    </row>
    <row r="16" spans="1:15" ht="23.25" customHeight="1" x14ac:dyDescent="0.25">
      <c r="A16" s="193" t="s">
        <v>26</v>
      </c>
      <c r="B16" s="38" t="s">
        <v>26</v>
      </c>
      <c r="C16" s="62"/>
      <c r="D16" s="63"/>
      <c r="E16" s="88"/>
      <c r="F16" s="89"/>
      <c r="G16" s="88"/>
      <c r="H16" s="89"/>
      <c r="I16" s="88">
        <f>SUMIF(F51:F76,A16,I51:I76)+SUMIF(F51:F76,"PSU",I51:I76)</f>
        <v>0</v>
      </c>
      <c r="J16" s="90"/>
    </row>
    <row r="17" spans="1:10" ht="23.25" customHeight="1" x14ac:dyDescent="0.25">
      <c r="A17" s="193" t="s">
        <v>27</v>
      </c>
      <c r="B17" s="38" t="s">
        <v>27</v>
      </c>
      <c r="C17" s="62"/>
      <c r="D17" s="63"/>
      <c r="E17" s="88"/>
      <c r="F17" s="89"/>
      <c r="G17" s="88"/>
      <c r="H17" s="89"/>
      <c r="I17" s="88">
        <f>SUMIF(F51:F76,A17,I51:I76)</f>
        <v>0</v>
      </c>
      <c r="J17" s="90"/>
    </row>
    <row r="18" spans="1:10" ht="23.25" customHeight="1" x14ac:dyDescent="0.25">
      <c r="A18" s="193" t="s">
        <v>28</v>
      </c>
      <c r="B18" s="38" t="s">
        <v>28</v>
      </c>
      <c r="C18" s="62"/>
      <c r="D18" s="63"/>
      <c r="E18" s="88"/>
      <c r="F18" s="89"/>
      <c r="G18" s="88"/>
      <c r="H18" s="89"/>
      <c r="I18" s="88">
        <f>SUMIF(F51:F76,A18,I51:I76)</f>
        <v>0</v>
      </c>
      <c r="J18" s="90"/>
    </row>
    <row r="19" spans="1:10" ht="23.25" customHeight="1" x14ac:dyDescent="0.25">
      <c r="A19" s="193" t="s">
        <v>104</v>
      </c>
      <c r="B19" s="38" t="s">
        <v>29</v>
      </c>
      <c r="C19" s="62"/>
      <c r="D19" s="63"/>
      <c r="E19" s="88"/>
      <c r="F19" s="89"/>
      <c r="G19" s="88"/>
      <c r="H19" s="89"/>
      <c r="I19" s="88">
        <f>SUMIF(F51:F76,A19,I51:I76)</f>
        <v>0</v>
      </c>
      <c r="J19" s="90"/>
    </row>
    <row r="20" spans="1:10" ht="23.25" customHeight="1" x14ac:dyDescent="0.25">
      <c r="A20" s="193" t="s">
        <v>103</v>
      </c>
      <c r="B20" s="38" t="s">
        <v>30</v>
      </c>
      <c r="C20" s="62"/>
      <c r="D20" s="63"/>
      <c r="E20" s="88"/>
      <c r="F20" s="89"/>
      <c r="G20" s="88"/>
      <c r="H20" s="89"/>
      <c r="I20" s="88">
        <f>SUMIF(F51:F76,A20,I51:I76)</f>
        <v>0</v>
      </c>
      <c r="J20" s="90"/>
    </row>
    <row r="21" spans="1:10" ht="23.25" customHeight="1" x14ac:dyDescent="0.25">
      <c r="A21" s="2"/>
      <c r="B21" s="48" t="s">
        <v>31</v>
      </c>
      <c r="C21" s="64"/>
      <c r="D21" s="65"/>
      <c r="E21" s="94"/>
      <c r="F21" s="95"/>
      <c r="G21" s="94"/>
      <c r="H21" s="95"/>
      <c r="I21" s="94">
        <f>SUM(I16:J20)</f>
        <v>0</v>
      </c>
      <c r="J21" s="10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5">
        <f>A25</f>
        <v>0</v>
      </c>
      <c r="H26" s="86"/>
      <c r="I26" s="86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7">
        <f>CenaCelkem-(ZakladDPHSni+DPHSni+ZakladDPHZakl+DPHZakl)</f>
        <v>0</v>
      </c>
      <c r="H27" s="87"/>
      <c r="I27" s="87"/>
      <c r="J27" s="41" t="str">
        <f t="shared" si="0"/>
        <v>CZK</v>
      </c>
    </row>
    <row r="28" spans="1:10" ht="27.75" hidden="1" customHeight="1" thickBot="1" x14ac:dyDescent="0.3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3" t="s">
        <v>37</v>
      </c>
      <c r="C29" s="170"/>
      <c r="D29" s="170"/>
      <c r="E29" s="170"/>
      <c r="F29" s="171"/>
      <c r="G29" s="167">
        <f>A27</f>
        <v>0</v>
      </c>
      <c r="H29" s="167"/>
      <c r="I29" s="167"/>
      <c r="J29" s="172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44</v>
      </c>
      <c r="C39" s="145"/>
      <c r="D39" s="145"/>
      <c r="E39" s="145"/>
      <c r="F39" s="146">
        <f>'byt č.27'!AE473+'byt č.53'!AE382+VRN!AE18</f>
        <v>0</v>
      </c>
      <c r="G39" s="147">
        <f>'byt č.27'!AF473+'byt č.53'!AF382+VRN!AF18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5">
      <c r="A40" s="134">
        <v>2</v>
      </c>
      <c r="B40" s="150" t="s">
        <v>45</v>
      </c>
      <c r="C40" s="151" t="s">
        <v>46</v>
      </c>
      <c r="D40" s="151"/>
      <c r="E40" s="151"/>
      <c r="F40" s="152">
        <f>'byt č.27'!AE473+'byt č.53'!AE382+VRN!AE18</f>
        <v>0</v>
      </c>
      <c r="G40" s="153">
        <f>'byt č.27'!AF473+'byt č.53'!AF382+VRN!AF18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5">
      <c r="A41" s="134">
        <v>3</v>
      </c>
      <c r="B41" s="155"/>
      <c r="C41" s="145" t="s">
        <v>756</v>
      </c>
      <c r="D41" s="145"/>
      <c r="E41" s="145"/>
      <c r="F41" s="156">
        <f>'byt č.27'!AE473</f>
        <v>0</v>
      </c>
      <c r="G41" s="148">
        <f>'byt č.27'!AF473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5">
      <c r="A42" s="134">
        <v>3</v>
      </c>
      <c r="B42" s="155"/>
      <c r="C42" s="145" t="s">
        <v>757</v>
      </c>
      <c r="D42" s="145"/>
      <c r="E42" s="145"/>
      <c r="F42" s="156">
        <f>'byt č.53'!AE382</f>
        <v>0</v>
      </c>
      <c r="G42" s="148">
        <f>'byt č.53'!AF382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5">
      <c r="A43" s="134">
        <v>3</v>
      </c>
      <c r="B43" s="155"/>
      <c r="C43" s="145" t="s">
        <v>758</v>
      </c>
      <c r="D43" s="145"/>
      <c r="E43" s="145"/>
      <c r="F43" s="156">
        <f>VRN!AE18</f>
        <v>0</v>
      </c>
      <c r="G43" s="148">
        <f>VRN!AF18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5">
      <c r="A44" s="134"/>
      <c r="B44" s="157" t="s">
        <v>48</v>
      </c>
      <c r="C44" s="158"/>
      <c r="D44" s="158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1">
        <f>SUMIF(A39:A43,"=1",I39:I43)</f>
        <v>0</v>
      </c>
      <c r="J44" s="162">
        <f>SUMIF(A39:A43,"=1",J39:J43)</f>
        <v>0</v>
      </c>
    </row>
    <row r="48" spans="1:10" ht="15.6" x14ac:dyDescent="0.3">
      <c r="B48" s="173" t="s">
        <v>50</v>
      </c>
    </row>
    <row r="50" spans="1:10" ht="25.5" customHeight="1" x14ac:dyDescent="0.25">
      <c r="A50" s="175"/>
      <c r="B50" s="178" t="s">
        <v>18</v>
      </c>
      <c r="C50" s="178" t="s">
        <v>6</v>
      </c>
      <c r="D50" s="179"/>
      <c r="E50" s="179"/>
      <c r="F50" s="180" t="s">
        <v>51</v>
      </c>
      <c r="G50" s="180"/>
      <c r="H50" s="180"/>
      <c r="I50" s="180" t="s">
        <v>31</v>
      </c>
      <c r="J50" s="180" t="s">
        <v>0</v>
      </c>
    </row>
    <row r="51" spans="1:10" ht="36.75" customHeight="1" x14ac:dyDescent="0.25">
      <c r="A51" s="176"/>
      <c r="B51" s="181" t="s">
        <v>52</v>
      </c>
      <c r="C51" s="182" t="s">
        <v>53</v>
      </c>
      <c r="D51" s="183"/>
      <c r="E51" s="183"/>
      <c r="F51" s="191" t="s">
        <v>26</v>
      </c>
      <c r="G51" s="184"/>
      <c r="H51" s="184"/>
      <c r="I51" s="184">
        <f>'byt č.53'!G8+'byt č.53'!G12+'byt č.27'!G8+'byt č.27'!G19</f>
        <v>0</v>
      </c>
      <c r="J51" s="189" t="str">
        <f>IF(I77=0,"",I51/I77*100)</f>
        <v/>
      </c>
    </row>
    <row r="52" spans="1:10" ht="36.75" customHeight="1" x14ac:dyDescent="0.25">
      <c r="A52" s="176"/>
      <c r="B52" s="181" t="s">
        <v>54</v>
      </c>
      <c r="C52" s="182" t="s">
        <v>55</v>
      </c>
      <c r="D52" s="183"/>
      <c r="E52" s="183"/>
      <c r="F52" s="191" t="s">
        <v>26</v>
      </c>
      <c r="G52" s="184"/>
      <c r="H52" s="184"/>
      <c r="I52" s="184">
        <f>'byt č.53'!G20+'byt č.27'!G35</f>
        <v>0</v>
      </c>
      <c r="J52" s="189" t="str">
        <f>IF(I77=0,"",I52/I77*100)</f>
        <v/>
      </c>
    </row>
    <row r="53" spans="1:10" ht="36.75" customHeight="1" x14ac:dyDescent="0.25">
      <c r="A53" s="176"/>
      <c r="B53" s="181" t="s">
        <v>56</v>
      </c>
      <c r="C53" s="182" t="s">
        <v>57</v>
      </c>
      <c r="D53" s="183"/>
      <c r="E53" s="183"/>
      <c r="F53" s="191" t="s">
        <v>26</v>
      </c>
      <c r="G53" s="184"/>
      <c r="H53" s="184"/>
      <c r="I53" s="184">
        <f>'byt č.53'!G26+'byt č.53'!G373+'byt č.27'!G14+'byt č.27'!G41</f>
        <v>0</v>
      </c>
      <c r="J53" s="189" t="str">
        <f>IF(I77=0,"",I53/I77*100)</f>
        <v/>
      </c>
    </row>
    <row r="54" spans="1:10" ht="36.75" customHeight="1" x14ac:dyDescent="0.25">
      <c r="A54" s="176"/>
      <c r="B54" s="181" t="s">
        <v>58</v>
      </c>
      <c r="C54" s="182" t="s">
        <v>59</v>
      </c>
      <c r="D54" s="183"/>
      <c r="E54" s="183"/>
      <c r="F54" s="191" t="s">
        <v>26</v>
      </c>
      <c r="G54" s="184"/>
      <c r="H54" s="184"/>
      <c r="I54" s="184">
        <f>'byt č.53'!G56+'byt č.27'!G84</f>
        <v>0</v>
      </c>
      <c r="J54" s="189" t="str">
        <f>IF(I77=0,"",I54/I77*100)</f>
        <v/>
      </c>
    </row>
    <row r="55" spans="1:10" ht="36.75" customHeight="1" x14ac:dyDescent="0.25">
      <c r="A55" s="176"/>
      <c r="B55" s="181" t="s">
        <v>60</v>
      </c>
      <c r="C55" s="182" t="s">
        <v>61</v>
      </c>
      <c r="D55" s="183"/>
      <c r="E55" s="183"/>
      <c r="F55" s="191" t="s">
        <v>26</v>
      </c>
      <c r="G55" s="184"/>
      <c r="H55" s="184"/>
      <c r="I55" s="184">
        <f>'byt č.53'!G69+'byt č.27'!G103</f>
        <v>0</v>
      </c>
      <c r="J55" s="189" t="str">
        <f>IF(I77=0,"",I55/I77*100)</f>
        <v/>
      </c>
    </row>
    <row r="56" spans="1:10" ht="36.75" customHeight="1" x14ac:dyDescent="0.25">
      <c r="A56" s="176"/>
      <c r="B56" s="181" t="s">
        <v>62</v>
      </c>
      <c r="C56" s="182" t="s">
        <v>63</v>
      </c>
      <c r="D56" s="183"/>
      <c r="E56" s="183"/>
      <c r="F56" s="191" t="s">
        <v>26</v>
      </c>
      <c r="G56" s="184"/>
      <c r="H56" s="184"/>
      <c r="I56" s="184">
        <f>'byt č.53'!G80+'byt č.53'!G370+'byt č.27'!G10+'byt č.27'!G114</f>
        <v>0</v>
      </c>
      <c r="J56" s="189" t="str">
        <f>IF(I77=0,"",I56/I77*100)</f>
        <v/>
      </c>
    </row>
    <row r="57" spans="1:10" ht="36.75" customHeight="1" x14ac:dyDescent="0.25">
      <c r="A57" s="176"/>
      <c r="B57" s="181" t="s">
        <v>64</v>
      </c>
      <c r="C57" s="182" t="s">
        <v>65</v>
      </c>
      <c r="D57" s="183"/>
      <c r="E57" s="183"/>
      <c r="F57" s="191" t="s">
        <v>26</v>
      </c>
      <c r="G57" s="184"/>
      <c r="H57" s="184"/>
      <c r="I57" s="184">
        <f>'byt č.53'!G113+'byt č.27'!G155</f>
        <v>0</v>
      </c>
      <c r="J57" s="189" t="str">
        <f>IF(I77=0,"",I57/I77*100)</f>
        <v/>
      </c>
    </row>
    <row r="58" spans="1:10" ht="36.75" customHeight="1" x14ac:dyDescent="0.25">
      <c r="A58" s="176"/>
      <c r="B58" s="181" t="s">
        <v>66</v>
      </c>
      <c r="C58" s="182" t="s">
        <v>67</v>
      </c>
      <c r="D58" s="183"/>
      <c r="E58" s="183"/>
      <c r="F58" s="191" t="s">
        <v>27</v>
      </c>
      <c r="G58" s="184"/>
      <c r="H58" s="184"/>
      <c r="I58" s="184">
        <f>'byt č.27'!G157</f>
        <v>0</v>
      </c>
      <c r="J58" s="189" t="str">
        <f>IF(I77=0,"",I58/I77*100)</f>
        <v/>
      </c>
    </row>
    <row r="59" spans="1:10" ht="36.75" customHeight="1" x14ac:dyDescent="0.25">
      <c r="A59" s="176"/>
      <c r="B59" s="181" t="s">
        <v>68</v>
      </c>
      <c r="C59" s="182" t="s">
        <v>69</v>
      </c>
      <c r="D59" s="183"/>
      <c r="E59" s="183"/>
      <c r="F59" s="191" t="s">
        <v>27</v>
      </c>
      <c r="G59" s="184"/>
      <c r="H59" s="184"/>
      <c r="I59" s="184">
        <f>'byt č.53'!G115+'byt č.27'!G168</f>
        <v>0</v>
      </c>
      <c r="J59" s="189" t="str">
        <f>IF(I77=0,"",I59/I77*100)</f>
        <v/>
      </c>
    </row>
    <row r="60" spans="1:10" ht="36.75" customHeight="1" x14ac:dyDescent="0.25">
      <c r="A60" s="176"/>
      <c r="B60" s="181" t="s">
        <v>70</v>
      </c>
      <c r="C60" s="182" t="s">
        <v>71</v>
      </c>
      <c r="D60" s="183"/>
      <c r="E60" s="183"/>
      <c r="F60" s="191" t="s">
        <v>27</v>
      </c>
      <c r="G60" s="184"/>
      <c r="H60" s="184"/>
      <c r="I60" s="184">
        <f>'byt č.53'!G117+'byt č.27'!G170</f>
        <v>0</v>
      </c>
      <c r="J60" s="189" t="str">
        <f>IF(I77=0,"",I60/I77*100)</f>
        <v/>
      </c>
    </row>
    <row r="61" spans="1:10" ht="36.75" customHeight="1" x14ac:dyDescent="0.25">
      <c r="A61" s="176"/>
      <c r="B61" s="181" t="s">
        <v>72</v>
      </c>
      <c r="C61" s="182" t="s">
        <v>73</v>
      </c>
      <c r="D61" s="183"/>
      <c r="E61" s="183"/>
      <c r="F61" s="191" t="s">
        <v>27</v>
      </c>
      <c r="G61" s="184"/>
      <c r="H61" s="184"/>
      <c r="I61" s="184">
        <f>'byt č.53'!G125+'byt č.27'!G179</f>
        <v>0</v>
      </c>
      <c r="J61" s="189" t="str">
        <f>IF(I77=0,"",I61/I77*100)</f>
        <v/>
      </c>
    </row>
    <row r="62" spans="1:10" ht="36.75" customHeight="1" x14ac:dyDescent="0.25">
      <c r="A62" s="176"/>
      <c r="B62" s="181" t="s">
        <v>74</v>
      </c>
      <c r="C62" s="182" t="s">
        <v>75</v>
      </c>
      <c r="D62" s="183"/>
      <c r="E62" s="183"/>
      <c r="F62" s="191" t="s">
        <v>27</v>
      </c>
      <c r="G62" s="184"/>
      <c r="H62" s="184"/>
      <c r="I62" s="184">
        <f>'byt č.53'!G140+'byt č.27'!G194</f>
        <v>0</v>
      </c>
      <c r="J62" s="189" t="str">
        <f>IF(I77=0,"",I62/I77*100)</f>
        <v/>
      </c>
    </row>
    <row r="63" spans="1:10" ht="36.75" customHeight="1" x14ac:dyDescent="0.25">
      <c r="A63" s="176"/>
      <c r="B63" s="181" t="s">
        <v>76</v>
      </c>
      <c r="C63" s="182" t="s">
        <v>77</v>
      </c>
      <c r="D63" s="183"/>
      <c r="E63" s="183"/>
      <c r="F63" s="191" t="s">
        <v>27</v>
      </c>
      <c r="G63" s="184"/>
      <c r="H63" s="184"/>
      <c r="I63" s="184">
        <f>'byt č.53'!G150+'byt č.27'!G204</f>
        <v>0</v>
      </c>
      <c r="J63" s="189" t="str">
        <f>IF(I77=0,"",I63/I77*100)</f>
        <v/>
      </c>
    </row>
    <row r="64" spans="1:10" ht="36.75" customHeight="1" x14ac:dyDescent="0.25">
      <c r="A64" s="176"/>
      <c r="B64" s="181" t="s">
        <v>78</v>
      </c>
      <c r="C64" s="182" t="s">
        <v>79</v>
      </c>
      <c r="D64" s="183"/>
      <c r="E64" s="183"/>
      <c r="F64" s="191" t="s">
        <v>27</v>
      </c>
      <c r="G64" s="184"/>
      <c r="H64" s="184"/>
      <c r="I64" s="184">
        <f>'byt č.53'!G164+'byt č.27'!G235</f>
        <v>0</v>
      </c>
      <c r="J64" s="189" t="str">
        <f>IF(I77=0,"",I64/I77*100)</f>
        <v/>
      </c>
    </row>
    <row r="65" spans="1:10" ht="36.75" customHeight="1" x14ac:dyDescent="0.25">
      <c r="A65" s="176"/>
      <c r="B65" s="181" t="s">
        <v>80</v>
      </c>
      <c r="C65" s="182" t="s">
        <v>81</v>
      </c>
      <c r="D65" s="183"/>
      <c r="E65" s="183"/>
      <c r="F65" s="191" t="s">
        <v>27</v>
      </c>
      <c r="G65" s="184"/>
      <c r="H65" s="184"/>
      <c r="I65" s="184">
        <f>'byt č.53'!G10+'byt č.53'!G171+'byt č.27'!G17+'byt č.27'!G242</f>
        <v>0</v>
      </c>
      <c r="J65" s="189" t="str">
        <f>IF(I77=0,"",I65/I77*100)</f>
        <v/>
      </c>
    </row>
    <row r="66" spans="1:10" ht="36.75" customHeight="1" x14ac:dyDescent="0.25">
      <c r="A66" s="176"/>
      <c r="B66" s="181" t="s">
        <v>82</v>
      </c>
      <c r="C66" s="182" t="s">
        <v>83</v>
      </c>
      <c r="D66" s="183"/>
      <c r="E66" s="183"/>
      <c r="F66" s="191" t="s">
        <v>27</v>
      </c>
      <c r="G66" s="184"/>
      <c r="H66" s="184"/>
      <c r="I66" s="184">
        <f>'byt č.53'!G206+'byt č.27'!G277</f>
        <v>0</v>
      </c>
      <c r="J66" s="189" t="str">
        <f>IF(I77=0,"",I66/I77*100)</f>
        <v/>
      </c>
    </row>
    <row r="67" spans="1:10" ht="36.75" customHeight="1" x14ac:dyDescent="0.25">
      <c r="A67" s="176"/>
      <c r="B67" s="181" t="s">
        <v>84</v>
      </c>
      <c r="C67" s="182" t="s">
        <v>85</v>
      </c>
      <c r="D67" s="183"/>
      <c r="E67" s="183"/>
      <c r="F67" s="191" t="s">
        <v>27</v>
      </c>
      <c r="G67" s="184"/>
      <c r="H67" s="184"/>
      <c r="I67" s="184">
        <f>'byt č.53'!G210+'byt č.27'!G281</f>
        <v>0</v>
      </c>
      <c r="J67" s="189" t="str">
        <f>IF(I77=0,"",I67/I77*100)</f>
        <v/>
      </c>
    </row>
    <row r="68" spans="1:10" ht="36.75" customHeight="1" x14ac:dyDescent="0.25">
      <c r="A68" s="176"/>
      <c r="B68" s="181" t="s">
        <v>86</v>
      </c>
      <c r="C68" s="182" t="s">
        <v>87</v>
      </c>
      <c r="D68" s="183"/>
      <c r="E68" s="183"/>
      <c r="F68" s="191" t="s">
        <v>27</v>
      </c>
      <c r="G68" s="184"/>
      <c r="H68" s="184"/>
      <c r="I68" s="184">
        <f>'byt č.53'!G221+'byt č.27'!G309</f>
        <v>0</v>
      </c>
      <c r="J68" s="189" t="str">
        <f>IF(I77=0,"",I68/I77*100)</f>
        <v/>
      </c>
    </row>
    <row r="69" spans="1:10" ht="36.75" customHeight="1" x14ac:dyDescent="0.25">
      <c r="A69" s="176"/>
      <c r="B69" s="181" t="s">
        <v>88</v>
      </c>
      <c r="C69" s="182" t="s">
        <v>89</v>
      </c>
      <c r="D69" s="183"/>
      <c r="E69" s="183"/>
      <c r="F69" s="191" t="s">
        <v>27</v>
      </c>
      <c r="G69" s="184"/>
      <c r="H69" s="184"/>
      <c r="I69" s="184">
        <f>'byt č.53'!G233+'byt č.27'!G321</f>
        <v>0</v>
      </c>
      <c r="J69" s="189" t="str">
        <f>IF(I77=0,"",I69/I77*100)</f>
        <v/>
      </c>
    </row>
    <row r="70" spans="1:10" ht="36.75" customHeight="1" x14ac:dyDescent="0.25">
      <c r="A70" s="176"/>
      <c r="B70" s="181" t="s">
        <v>90</v>
      </c>
      <c r="C70" s="182" t="s">
        <v>91</v>
      </c>
      <c r="D70" s="183"/>
      <c r="E70" s="183"/>
      <c r="F70" s="191" t="s">
        <v>27</v>
      </c>
      <c r="G70" s="184"/>
      <c r="H70" s="184"/>
      <c r="I70" s="184">
        <f>'byt č.53'!G269+'byt č.27'!G357</f>
        <v>0</v>
      </c>
      <c r="J70" s="189" t="str">
        <f>IF(I77=0,"",I70/I77*100)</f>
        <v/>
      </c>
    </row>
    <row r="71" spans="1:10" ht="36.75" customHeight="1" x14ac:dyDescent="0.25">
      <c r="A71" s="176"/>
      <c r="B71" s="181" t="s">
        <v>92</v>
      </c>
      <c r="C71" s="182" t="s">
        <v>93</v>
      </c>
      <c r="D71" s="183"/>
      <c r="E71" s="183"/>
      <c r="F71" s="191" t="s">
        <v>27</v>
      </c>
      <c r="G71" s="184"/>
      <c r="H71" s="184"/>
      <c r="I71" s="184">
        <f>'byt č.53'!G290+'byt č.27'!G388</f>
        <v>0</v>
      </c>
      <c r="J71" s="189" t="str">
        <f>IF(I77=0,"",I71/I77*100)</f>
        <v/>
      </c>
    </row>
    <row r="72" spans="1:10" ht="36.75" customHeight="1" x14ac:dyDescent="0.25">
      <c r="A72" s="176"/>
      <c r="B72" s="181" t="s">
        <v>94</v>
      </c>
      <c r="C72" s="182" t="s">
        <v>95</v>
      </c>
      <c r="D72" s="183"/>
      <c r="E72" s="183"/>
      <c r="F72" s="191" t="s">
        <v>27</v>
      </c>
      <c r="G72" s="184"/>
      <c r="H72" s="184"/>
      <c r="I72" s="184">
        <f>'byt č.53'!G302+'byt č.27'!G400</f>
        <v>0</v>
      </c>
      <c r="J72" s="189" t="str">
        <f>IF(I77=0,"",I72/I77*100)</f>
        <v/>
      </c>
    </row>
    <row r="73" spans="1:10" ht="36.75" customHeight="1" x14ac:dyDescent="0.25">
      <c r="A73" s="176"/>
      <c r="B73" s="181" t="s">
        <v>96</v>
      </c>
      <c r="C73" s="182" t="s">
        <v>97</v>
      </c>
      <c r="D73" s="183"/>
      <c r="E73" s="183"/>
      <c r="F73" s="191" t="s">
        <v>28</v>
      </c>
      <c r="G73" s="184"/>
      <c r="H73" s="184"/>
      <c r="I73" s="184">
        <f>'byt č.53'!G324+'byt č.27'!G422</f>
        <v>0</v>
      </c>
      <c r="J73" s="189" t="str">
        <f>IF(I77=0,"",I73/I77*100)</f>
        <v/>
      </c>
    </row>
    <row r="74" spans="1:10" ht="36.75" customHeight="1" x14ac:dyDescent="0.25">
      <c r="A74" s="176"/>
      <c r="B74" s="181" t="s">
        <v>98</v>
      </c>
      <c r="C74" s="182" t="s">
        <v>99</v>
      </c>
      <c r="D74" s="183"/>
      <c r="E74" s="183"/>
      <c r="F74" s="191" t="s">
        <v>28</v>
      </c>
      <c r="G74" s="184"/>
      <c r="H74" s="184"/>
      <c r="I74" s="184">
        <f>'byt č.53'!G359+'byt č.27'!G457</f>
        <v>0</v>
      </c>
      <c r="J74" s="189" t="str">
        <f>IF(I77=0,"",I74/I77*100)</f>
        <v/>
      </c>
    </row>
    <row r="75" spans="1:10" ht="36.75" customHeight="1" x14ac:dyDescent="0.25">
      <c r="A75" s="176"/>
      <c r="B75" s="181" t="s">
        <v>100</v>
      </c>
      <c r="C75" s="182" t="s">
        <v>101</v>
      </c>
      <c r="D75" s="183"/>
      <c r="E75" s="183"/>
      <c r="F75" s="191" t="s">
        <v>102</v>
      </c>
      <c r="G75" s="184"/>
      <c r="H75" s="184"/>
      <c r="I75" s="184">
        <f>'byt č.53'!G364+'byt č.53'!G376+'byt č.27'!G462</f>
        <v>0</v>
      </c>
      <c r="J75" s="189" t="str">
        <f>IF(I77=0,"",I75/I77*100)</f>
        <v/>
      </c>
    </row>
    <row r="76" spans="1:10" ht="36.75" customHeight="1" x14ac:dyDescent="0.25">
      <c r="A76" s="176"/>
      <c r="B76" s="181" t="s">
        <v>103</v>
      </c>
      <c r="C76" s="182" t="s">
        <v>30</v>
      </c>
      <c r="D76" s="183"/>
      <c r="E76" s="183"/>
      <c r="F76" s="191" t="s">
        <v>103</v>
      </c>
      <c r="G76" s="184"/>
      <c r="H76" s="184"/>
      <c r="I76" s="184">
        <f>VRN!G8</f>
        <v>0</v>
      </c>
      <c r="J76" s="189" t="str">
        <f>IF(I77=0,"",I76/I77*100)</f>
        <v/>
      </c>
    </row>
    <row r="77" spans="1:10" ht="25.5" customHeight="1" x14ac:dyDescent="0.25">
      <c r="A77" s="177"/>
      <c r="B77" s="185" t="s">
        <v>1</v>
      </c>
      <c r="C77" s="186"/>
      <c r="D77" s="187"/>
      <c r="E77" s="187"/>
      <c r="F77" s="192"/>
      <c r="G77" s="188"/>
      <c r="H77" s="188"/>
      <c r="I77" s="188">
        <f>SUM(I51:I76)</f>
        <v>0</v>
      </c>
      <c r="J77" s="190">
        <f>SUM(J51:J76)</f>
        <v>0</v>
      </c>
    </row>
    <row r="78" spans="1:10" x14ac:dyDescent="0.25">
      <c r="F78" s="132"/>
      <c r="G78" s="132"/>
      <c r="H78" s="132"/>
      <c r="I78" s="132"/>
      <c r="J78" s="133"/>
    </row>
    <row r="79" spans="1:10" x14ac:dyDescent="0.25">
      <c r="F79" s="132"/>
      <c r="G79" s="132"/>
      <c r="H79" s="132"/>
      <c r="I79" s="132"/>
      <c r="J79" s="133"/>
    </row>
    <row r="80" spans="1:10" x14ac:dyDescent="0.25">
      <c r="F80" s="132"/>
      <c r="G80" s="132"/>
      <c r="H80" s="132"/>
      <c r="I80" s="132"/>
      <c r="J80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0">
    <mergeCell ref="C75:E75"/>
    <mergeCell ref="C76:E76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7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8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9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10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Z27" sqref="Z27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105</v>
      </c>
    </row>
    <row r="2" spans="1:60" ht="25.05" customHeight="1" x14ac:dyDescent="0.25">
      <c r="A2" s="195" t="s">
        <v>8</v>
      </c>
      <c r="B2" s="49"/>
      <c r="C2" s="198" t="s">
        <v>43</v>
      </c>
      <c r="D2" s="196"/>
      <c r="E2" s="196"/>
      <c r="F2" s="196"/>
      <c r="G2" s="197"/>
      <c r="AG2" t="s">
        <v>106</v>
      </c>
    </row>
    <row r="3" spans="1:60" ht="25.05" customHeight="1" x14ac:dyDescent="0.25">
      <c r="A3" s="195" t="s">
        <v>9</v>
      </c>
      <c r="B3" s="49"/>
      <c r="C3" s="198" t="s">
        <v>759</v>
      </c>
      <c r="D3" s="196"/>
      <c r="E3" s="196"/>
      <c r="F3" s="196"/>
      <c r="G3" s="197"/>
      <c r="AC3" s="174" t="s">
        <v>106</v>
      </c>
      <c r="AG3" t="s">
        <v>107</v>
      </c>
    </row>
    <row r="4" spans="1:60" ht="25.05" customHeight="1" x14ac:dyDescent="0.25">
      <c r="A4" s="199" t="s">
        <v>10</v>
      </c>
      <c r="B4" s="200"/>
      <c r="C4" s="201" t="s">
        <v>758</v>
      </c>
      <c r="D4" s="202"/>
      <c r="E4" s="202"/>
      <c r="F4" s="202"/>
      <c r="G4" s="203"/>
      <c r="AG4" t="s">
        <v>108</v>
      </c>
    </row>
    <row r="5" spans="1:60" x14ac:dyDescent="0.25">
      <c r="D5" s="10"/>
    </row>
    <row r="6" spans="1:60" ht="39.6" x14ac:dyDescent="0.25">
      <c r="A6" s="205" t="s">
        <v>109</v>
      </c>
      <c r="B6" s="207" t="s">
        <v>110</v>
      </c>
      <c r="C6" s="207" t="s">
        <v>111</v>
      </c>
      <c r="D6" s="206" t="s">
        <v>112</v>
      </c>
      <c r="E6" s="205" t="s">
        <v>113</v>
      </c>
      <c r="F6" s="204" t="s">
        <v>114</v>
      </c>
      <c r="G6" s="205" t="s">
        <v>31</v>
      </c>
      <c r="H6" s="208" t="s">
        <v>32</v>
      </c>
      <c r="I6" s="208" t="s">
        <v>115</v>
      </c>
      <c r="J6" s="208" t="s">
        <v>33</v>
      </c>
      <c r="K6" s="208" t="s">
        <v>116</v>
      </c>
      <c r="L6" s="208" t="s">
        <v>117</v>
      </c>
      <c r="M6" s="208" t="s">
        <v>118</v>
      </c>
      <c r="N6" s="208" t="s">
        <v>119</v>
      </c>
      <c r="O6" s="208" t="s">
        <v>120</v>
      </c>
      <c r="P6" s="208" t="s">
        <v>121</v>
      </c>
      <c r="Q6" s="208" t="s">
        <v>122</v>
      </c>
      <c r="R6" s="208" t="s">
        <v>123</v>
      </c>
      <c r="S6" s="208" t="s">
        <v>124</v>
      </c>
      <c r="T6" s="208" t="s">
        <v>125</v>
      </c>
      <c r="U6" s="208" t="s">
        <v>126</v>
      </c>
      <c r="V6" s="208" t="s">
        <v>127</v>
      </c>
      <c r="W6" s="208" t="s">
        <v>128</v>
      </c>
      <c r="X6" s="208" t="s">
        <v>129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1" t="s">
        <v>130</v>
      </c>
      <c r="B8" s="232" t="s">
        <v>103</v>
      </c>
      <c r="C8" s="250" t="s">
        <v>30</v>
      </c>
      <c r="D8" s="233"/>
      <c r="E8" s="234"/>
      <c r="F8" s="235"/>
      <c r="G8" s="236">
        <f>SUMIF(AG9:AG16,"&lt;&gt;NOR",G9:G16)</f>
        <v>0</v>
      </c>
      <c r="H8" s="230"/>
      <c r="I8" s="230">
        <f>SUM(I9:I16)</f>
        <v>0</v>
      </c>
      <c r="J8" s="230"/>
      <c r="K8" s="230">
        <f>SUM(K9:K16)</f>
        <v>21700</v>
      </c>
      <c r="L8" s="230"/>
      <c r="M8" s="230">
        <f>SUM(M9:M16)</f>
        <v>0</v>
      </c>
      <c r="N8" s="230"/>
      <c r="O8" s="230">
        <f>SUM(O9:O16)</f>
        <v>0</v>
      </c>
      <c r="P8" s="230"/>
      <c r="Q8" s="230">
        <f>SUM(Q9:Q16)</f>
        <v>0</v>
      </c>
      <c r="R8" s="230"/>
      <c r="S8" s="230"/>
      <c r="T8" s="230"/>
      <c r="U8" s="230"/>
      <c r="V8" s="230">
        <f>SUM(V9:V16)</f>
        <v>0</v>
      </c>
      <c r="W8" s="230"/>
      <c r="X8" s="230"/>
      <c r="AG8" t="s">
        <v>131</v>
      </c>
    </row>
    <row r="9" spans="1:60" outlineLevel="1" x14ac:dyDescent="0.25">
      <c r="A9" s="243">
        <v>1</v>
      </c>
      <c r="B9" s="244" t="s">
        <v>132</v>
      </c>
      <c r="C9" s="251" t="s">
        <v>133</v>
      </c>
      <c r="D9" s="245" t="s">
        <v>134</v>
      </c>
      <c r="E9" s="246">
        <v>1</v>
      </c>
      <c r="F9" s="247"/>
      <c r="G9" s="248">
        <f>ROUND(E9*F9,2)</f>
        <v>0</v>
      </c>
      <c r="H9" s="229">
        <v>0</v>
      </c>
      <c r="I9" s="228">
        <f>ROUND(E9*H9,2)</f>
        <v>0</v>
      </c>
      <c r="J9" s="229">
        <v>5000</v>
      </c>
      <c r="K9" s="228">
        <f>ROUND(E9*J9,2)</f>
        <v>5000</v>
      </c>
      <c r="L9" s="228">
        <v>15</v>
      </c>
      <c r="M9" s="228">
        <f>G9*(1+L9/100)</f>
        <v>0</v>
      </c>
      <c r="N9" s="228">
        <v>0</v>
      </c>
      <c r="O9" s="228">
        <f>ROUND(E9*N9,2)</f>
        <v>0</v>
      </c>
      <c r="P9" s="228">
        <v>0</v>
      </c>
      <c r="Q9" s="228">
        <f>ROUND(E9*P9,2)</f>
        <v>0</v>
      </c>
      <c r="R9" s="228"/>
      <c r="S9" s="228" t="s">
        <v>135</v>
      </c>
      <c r="T9" s="228" t="s">
        <v>136</v>
      </c>
      <c r="U9" s="228">
        <v>0</v>
      </c>
      <c r="V9" s="228">
        <f>ROUND(E9*U9,2)</f>
        <v>0</v>
      </c>
      <c r="W9" s="228"/>
      <c r="X9" s="228" t="s">
        <v>137</v>
      </c>
      <c r="Y9" s="209"/>
      <c r="Z9" s="209"/>
      <c r="AA9" s="209"/>
      <c r="AB9" s="209"/>
      <c r="AC9" s="209"/>
      <c r="AD9" s="209"/>
      <c r="AE9" s="209"/>
      <c r="AF9" s="209"/>
      <c r="AG9" s="209" t="s">
        <v>138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ht="20.399999999999999" outlineLevel="1" x14ac:dyDescent="0.25">
      <c r="A10" s="243">
        <v>2</v>
      </c>
      <c r="B10" s="244" t="s">
        <v>139</v>
      </c>
      <c r="C10" s="251" t="s">
        <v>140</v>
      </c>
      <c r="D10" s="245" t="s">
        <v>134</v>
      </c>
      <c r="E10" s="246">
        <v>1</v>
      </c>
      <c r="F10" s="247"/>
      <c r="G10" s="248">
        <f>ROUND(E10*F10,2)</f>
        <v>0</v>
      </c>
      <c r="H10" s="229">
        <v>0</v>
      </c>
      <c r="I10" s="228">
        <f>ROUND(E10*H10,2)</f>
        <v>0</v>
      </c>
      <c r="J10" s="229">
        <v>4000</v>
      </c>
      <c r="K10" s="228">
        <f>ROUND(E10*J10,2)</f>
        <v>4000</v>
      </c>
      <c r="L10" s="228">
        <v>15</v>
      </c>
      <c r="M10" s="228">
        <f>G10*(1+L10/100)</f>
        <v>0</v>
      </c>
      <c r="N10" s="228">
        <v>0</v>
      </c>
      <c r="O10" s="228">
        <f>ROUND(E10*N10,2)</f>
        <v>0</v>
      </c>
      <c r="P10" s="228">
        <v>0</v>
      </c>
      <c r="Q10" s="228">
        <f>ROUND(E10*P10,2)</f>
        <v>0</v>
      </c>
      <c r="R10" s="228"/>
      <c r="S10" s="228" t="s">
        <v>135</v>
      </c>
      <c r="T10" s="228" t="s">
        <v>136</v>
      </c>
      <c r="U10" s="228">
        <v>0</v>
      </c>
      <c r="V10" s="228">
        <f>ROUND(E10*U10,2)</f>
        <v>0</v>
      </c>
      <c r="W10" s="228"/>
      <c r="X10" s="228" t="s">
        <v>137</v>
      </c>
      <c r="Y10" s="209"/>
      <c r="Z10" s="209"/>
      <c r="AA10" s="209"/>
      <c r="AB10" s="209"/>
      <c r="AC10" s="209"/>
      <c r="AD10" s="209"/>
      <c r="AE10" s="209"/>
      <c r="AF10" s="209"/>
      <c r="AG10" s="209" t="s">
        <v>138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43">
        <v>3</v>
      </c>
      <c r="B11" s="244" t="s">
        <v>141</v>
      </c>
      <c r="C11" s="251" t="s">
        <v>142</v>
      </c>
      <c r="D11" s="245" t="s">
        <v>134</v>
      </c>
      <c r="E11" s="246">
        <v>1</v>
      </c>
      <c r="F11" s="247"/>
      <c r="G11" s="248">
        <f>ROUND(E11*F11,2)</f>
        <v>0</v>
      </c>
      <c r="H11" s="229">
        <v>0</v>
      </c>
      <c r="I11" s="228">
        <f>ROUND(E11*H11,2)</f>
        <v>0</v>
      </c>
      <c r="J11" s="229">
        <v>2000</v>
      </c>
      <c r="K11" s="228">
        <f>ROUND(E11*J11,2)</f>
        <v>2000</v>
      </c>
      <c r="L11" s="228">
        <v>15</v>
      </c>
      <c r="M11" s="228">
        <f>G11*(1+L11/100)</f>
        <v>0</v>
      </c>
      <c r="N11" s="228">
        <v>0</v>
      </c>
      <c r="O11" s="228">
        <f>ROUND(E11*N11,2)</f>
        <v>0</v>
      </c>
      <c r="P11" s="228">
        <v>0</v>
      </c>
      <c r="Q11" s="228">
        <f>ROUND(E11*P11,2)</f>
        <v>0</v>
      </c>
      <c r="R11" s="228"/>
      <c r="S11" s="228" t="s">
        <v>135</v>
      </c>
      <c r="T11" s="228" t="s">
        <v>136</v>
      </c>
      <c r="U11" s="228">
        <v>0</v>
      </c>
      <c r="V11" s="228">
        <f>ROUND(E11*U11,2)</f>
        <v>0</v>
      </c>
      <c r="W11" s="228"/>
      <c r="X11" s="228" t="s">
        <v>137</v>
      </c>
      <c r="Y11" s="209"/>
      <c r="Z11" s="209"/>
      <c r="AA11" s="209"/>
      <c r="AB11" s="209"/>
      <c r="AC11" s="209"/>
      <c r="AD11" s="209"/>
      <c r="AE11" s="209"/>
      <c r="AF11" s="209"/>
      <c r="AG11" s="209" t="s">
        <v>138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43">
        <v>4</v>
      </c>
      <c r="B12" s="244" t="s">
        <v>143</v>
      </c>
      <c r="C12" s="251" t="s">
        <v>144</v>
      </c>
      <c r="D12" s="245" t="s">
        <v>134</v>
      </c>
      <c r="E12" s="246">
        <v>1</v>
      </c>
      <c r="F12" s="247"/>
      <c r="G12" s="248">
        <f>ROUND(E12*F12,2)</f>
        <v>0</v>
      </c>
      <c r="H12" s="229">
        <v>0</v>
      </c>
      <c r="I12" s="228">
        <f>ROUND(E12*H12,2)</f>
        <v>0</v>
      </c>
      <c r="J12" s="229">
        <v>3000</v>
      </c>
      <c r="K12" s="228">
        <f>ROUND(E12*J12,2)</f>
        <v>3000</v>
      </c>
      <c r="L12" s="228">
        <v>15</v>
      </c>
      <c r="M12" s="228">
        <f>G12*(1+L12/100)</f>
        <v>0</v>
      </c>
      <c r="N12" s="228">
        <v>0</v>
      </c>
      <c r="O12" s="228">
        <f>ROUND(E12*N12,2)</f>
        <v>0</v>
      </c>
      <c r="P12" s="228">
        <v>0</v>
      </c>
      <c r="Q12" s="228">
        <f>ROUND(E12*P12,2)</f>
        <v>0</v>
      </c>
      <c r="R12" s="228"/>
      <c r="S12" s="228" t="s">
        <v>135</v>
      </c>
      <c r="T12" s="228" t="s">
        <v>136</v>
      </c>
      <c r="U12" s="228">
        <v>0</v>
      </c>
      <c r="V12" s="228">
        <f>ROUND(E12*U12,2)</f>
        <v>0</v>
      </c>
      <c r="W12" s="228"/>
      <c r="X12" s="228" t="s">
        <v>137</v>
      </c>
      <c r="Y12" s="209"/>
      <c r="Z12" s="209"/>
      <c r="AA12" s="209"/>
      <c r="AB12" s="209"/>
      <c r="AC12" s="209"/>
      <c r="AD12" s="209"/>
      <c r="AE12" s="209"/>
      <c r="AF12" s="209"/>
      <c r="AG12" s="209" t="s">
        <v>138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43">
        <v>5</v>
      </c>
      <c r="B13" s="244" t="s">
        <v>145</v>
      </c>
      <c r="C13" s="251" t="s">
        <v>146</v>
      </c>
      <c r="D13" s="245" t="s">
        <v>134</v>
      </c>
      <c r="E13" s="246">
        <v>1</v>
      </c>
      <c r="F13" s="247"/>
      <c r="G13" s="248">
        <f>ROUND(E13*F13,2)</f>
        <v>0</v>
      </c>
      <c r="H13" s="229">
        <v>0</v>
      </c>
      <c r="I13" s="228">
        <f>ROUND(E13*H13,2)</f>
        <v>0</v>
      </c>
      <c r="J13" s="229">
        <v>500</v>
      </c>
      <c r="K13" s="228">
        <f>ROUND(E13*J13,2)</f>
        <v>500</v>
      </c>
      <c r="L13" s="228">
        <v>15</v>
      </c>
      <c r="M13" s="228">
        <f>G13*(1+L13/100)</f>
        <v>0</v>
      </c>
      <c r="N13" s="228">
        <v>0</v>
      </c>
      <c r="O13" s="228">
        <f>ROUND(E13*N13,2)</f>
        <v>0</v>
      </c>
      <c r="P13" s="228">
        <v>0</v>
      </c>
      <c r="Q13" s="228">
        <f>ROUND(E13*P13,2)</f>
        <v>0</v>
      </c>
      <c r="R13" s="228"/>
      <c r="S13" s="228" t="s">
        <v>135</v>
      </c>
      <c r="T13" s="228" t="s">
        <v>136</v>
      </c>
      <c r="U13" s="228">
        <v>0</v>
      </c>
      <c r="V13" s="228">
        <f>ROUND(E13*U13,2)</f>
        <v>0</v>
      </c>
      <c r="W13" s="228"/>
      <c r="X13" s="228" t="s">
        <v>137</v>
      </c>
      <c r="Y13" s="209"/>
      <c r="Z13" s="209"/>
      <c r="AA13" s="209"/>
      <c r="AB13" s="209"/>
      <c r="AC13" s="209"/>
      <c r="AD13" s="209"/>
      <c r="AE13" s="209"/>
      <c r="AF13" s="209"/>
      <c r="AG13" s="209" t="s">
        <v>138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1" x14ac:dyDescent="0.25">
      <c r="A14" s="243">
        <v>6</v>
      </c>
      <c r="B14" s="244" t="s">
        <v>147</v>
      </c>
      <c r="C14" s="251" t="s">
        <v>148</v>
      </c>
      <c r="D14" s="245" t="s">
        <v>134</v>
      </c>
      <c r="E14" s="246">
        <v>1</v>
      </c>
      <c r="F14" s="247"/>
      <c r="G14" s="248">
        <f>ROUND(E14*F14,2)</f>
        <v>0</v>
      </c>
      <c r="H14" s="229">
        <v>0</v>
      </c>
      <c r="I14" s="228">
        <f>ROUND(E14*H14,2)</f>
        <v>0</v>
      </c>
      <c r="J14" s="229">
        <v>2000</v>
      </c>
      <c r="K14" s="228">
        <f>ROUND(E14*J14,2)</f>
        <v>2000</v>
      </c>
      <c r="L14" s="228">
        <v>15</v>
      </c>
      <c r="M14" s="228">
        <f>G14*(1+L14/100)</f>
        <v>0</v>
      </c>
      <c r="N14" s="228">
        <v>0</v>
      </c>
      <c r="O14" s="228">
        <f>ROUND(E14*N14,2)</f>
        <v>0</v>
      </c>
      <c r="P14" s="228">
        <v>0</v>
      </c>
      <c r="Q14" s="228">
        <f>ROUND(E14*P14,2)</f>
        <v>0</v>
      </c>
      <c r="R14" s="228"/>
      <c r="S14" s="228" t="s">
        <v>135</v>
      </c>
      <c r="T14" s="228" t="s">
        <v>136</v>
      </c>
      <c r="U14" s="228">
        <v>0</v>
      </c>
      <c r="V14" s="228">
        <f>ROUND(E14*U14,2)</f>
        <v>0</v>
      </c>
      <c r="W14" s="228"/>
      <c r="X14" s="228" t="s">
        <v>137</v>
      </c>
      <c r="Y14" s="209"/>
      <c r="Z14" s="209"/>
      <c r="AA14" s="209"/>
      <c r="AB14" s="209"/>
      <c r="AC14" s="209"/>
      <c r="AD14" s="209"/>
      <c r="AE14" s="209"/>
      <c r="AF14" s="209"/>
      <c r="AG14" s="209" t="s">
        <v>138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43">
        <v>7</v>
      </c>
      <c r="B15" s="244" t="s">
        <v>149</v>
      </c>
      <c r="C15" s="251" t="s">
        <v>150</v>
      </c>
      <c r="D15" s="245" t="s">
        <v>134</v>
      </c>
      <c r="E15" s="246">
        <v>1</v>
      </c>
      <c r="F15" s="247"/>
      <c r="G15" s="248">
        <f>ROUND(E15*F15,2)</f>
        <v>0</v>
      </c>
      <c r="H15" s="229">
        <v>0</v>
      </c>
      <c r="I15" s="228">
        <f>ROUND(E15*H15,2)</f>
        <v>0</v>
      </c>
      <c r="J15" s="229">
        <v>5000</v>
      </c>
      <c r="K15" s="228">
        <f>ROUND(E15*J15,2)</f>
        <v>5000</v>
      </c>
      <c r="L15" s="228">
        <v>15</v>
      </c>
      <c r="M15" s="228">
        <f>G15*(1+L15/100)</f>
        <v>0</v>
      </c>
      <c r="N15" s="228">
        <v>0</v>
      </c>
      <c r="O15" s="228">
        <f>ROUND(E15*N15,2)</f>
        <v>0</v>
      </c>
      <c r="P15" s="228">
        <v>0</v>
      </c>
      <c r="Q15" s="228">
        <f>ROUND(E15*P15,2)</f>
        <v>0</v>
      </c>
      <c r="R15" s="228"/>
      <c r="S15" s="228" t="s">
        <v>135</v>
      </c>
      <c r="T15" s="228" t="s">
        <v>136</v>
      </c>
      <c r="U15" s="228">
        <v>0</v>
      </c>
      <c r="V15" s="228">
        <f>ROUND(E15*U15,2)</f>
        <v>0</v>
      </c>
      <c r="W15" s="228"/>
      <c r="X15" s="228" t="s">
        <v>137</v>
      </c>
      <c r="Y15" s="209"/>
      <c r="Z15" s="209"/>
      <c r="AA15" s="209"/>
      <c r="AB15" s="209"/>
      <c r="AC15" s="209"/>
      <c r="AD15" s="209"/>
      <c r="AE15" s="209"/>
      <c r="AF15" s="209"/>
      <c r="AG15" s="209" t="s">
        <v>138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37">
        <v>8</v>
      </c>
      <c r="B16" s="238" t="s">
        <v>151</v>
      </c>
      <c r="C16" s="252" t="s">
        <v>152</v>
      </c>
      <c r="D16" s="239" t="s">
        <v>134</v>
      </c>
      <c r="E16" s="240">
        <v>1</v>
      </c>
      <c r="F16" s="241"/>
      <c r="G16" s="242">
        <f>ROUND(E16*F16,2)</f>
        <v>0</v>
      </c>
      <c r="H16" s="229">
        <v>0</v>
      </c>
      <c r="I16" s="228">
        <f>ROUND(E16*H16,2)</f>
        <v>0</v>
      </c>
      <c r="J16" s="229">
        <v>200</v>
      </c>
      <c r="K16" s="228">
        <f>ROUND(E16*J16,2)</f>
        <v>200</v>
      </c>
      <c r="L16" s="228">
        <v>15</v>
      </c>
      <c r="M16" s="228">
        <f>G16*(1+L16/100)</f>
        <v>0</v>
      </c>
      <c r="N16" s="228">
        <v>0</v>
      </c>
      <c r="O16" s="228">
        <f>ROUND(E16*N16,2)</f>
        <v>0</v>
      </c>
      <c r="P16" s="228">
        <v>0</v>
      </c>
      <c r="Q16" s="228">
        <f>ROUND(E16*P16,2)</f>
        <v>0</v>
      </c>
      <c r="R16" s="228"/>
      <c r="S16" s="228" t="s">
        <v>135</v>
      </c>
      <c r="T16" s="228" t="s">
        <v>136</v>
      </c>
      <c r="U16" s="228">
        <v>0</v>
      </c>
      <c r="V16" s="228">
        <f>ROUND(E16*U16,2)</f>
        <v>0</v>
      </c>
      <c r="W16" s="228"/>
      <c r="X16" s="228" t="s">
        <v>137</v>
      </c>
      <c r="Y16" s="209"/>
      <c r="Z16" s="209"/>
      <c r="AA16" s="209"/>
      <c r="AB16" s="209"/>
      <c r="AC16" s="209"/>
      <c r="AD16" s="209"/>
      <c r="AE16" s="209"/>
      <c r="AF16" s="209"/>
      <c r="AG16" s="209" t="s">
        <v>138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33" x14ac:dyDescent="0.25">
      <c r="A17" s="3"/>
      <c r="B17" s="4"/>
      <c r="C17" s="253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AE17">
        <v>15</v>
      </c>
      <c r="AF17">
        <v>21</v>
      </c>
      <c r="AG17" t="s">
        <v>117</v>
      </c>
    </row>
    <row r="18" spans="1:33" x14ac:dyDescent="0.25">
      <c r="A18" s="212"/>
      <c r="B18" s="213" t="s">
        <v>31</v>
      </c>
      <c r="C18" s="254"/>
      <c r="D18" s="214"/>
      <c r="E18" s="215"/>
      <c r="F18" s="215"/>
      <c r="G18" s="249">
        <f>G8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AE18">
        <f>SUMIF(L7:L16,AE17,G7:G16)</f>
        <v>0</v>
      </c>
      <c r="AF18">
        <f>SUMIF(L7:L16,AF17,G7:G16)</f>
        <v>0</v>
      </c>
      <c r="AG18" t="s">
        <v>153</v>
      </c>
    </row>
    <row r="19" spans="1:33" x14ac:dyDescent="0.25">
      <c r="A19" s="3"/>
      <c r="B19" s="4"/>
      <c r="C19" s="253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33" x14ac:dyDescent="0.25">
      <c r="A20" s="3"/>
      <c r="B20" s="4"/>
      <c r="C20" s="253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3" x14ac:dyDescent="0.25">
      <c r="A21" s="216" t="s">
        <v>154</v>
      </c>
      <c r="B21" s="216"/>
      <c r="C21" s="255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33" x14ac:dyDescent="0.25">
      <c r="A22" s="217"/>
      <c r="B22" s="218"/>
      <c r="C22" s="256"/>
      <c r="D22" s="218"/>
      <c r="E22" s="218"/>
      <c r="F22" s="218"/>
      <c r="G22" s="21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AG22" t="s">
        <v>155</v>
      </c>
    </row>
    <row r="23" spans="1:33" x14ac:dyDescent="0.25">
      <c r="A23" s="220"/>
      <c r="B23" s="221"/>
      <c r="C23" s="257"/>
      <c r="D23" s="221"/>
      <c r="E23" s="221"/>
      <c r="F23" s="221"/>
      <c r="G23" s="22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33" x14ac:dyDescent="0.25">
      <c r="A24" s="220"/>
      <c r="B24" s="221"/>
      <c r="C24" s="257"/>
      <c r="D24" s="221"/>
      <c r="E24" s="221"/>
      <c r="F24" s="221"/>
      <c r="G24" s="22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33" x14ac:dyDescent="0.25">
      <c r="A25" s="220"/>
      <c r="B25" s="221"/>
      <c r="C25" s="257"/>
      <c r="D25" s="221"/>
      <c r="E25" s="221"/>
      <c r="F25" s="221"/>
      <c r="G25" s="22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33" x14ac:dyDescent="0.25">
      <c r="A26" s="223"/>
      <c r="B26" s="224"/>
      <c r="C26" s="258"/>
      <c r="D26" s="224"/>
      <c r="E26" s="224"/>
      <c r="F26" s="224"/>
      <c r="G26" s="22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33" x14ac:dyDescent="0.25">
      <c r="A27" s="3"/>
      <c r="B27" s="4"/>
      <c r="C27" s="253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33" x14ac:dyDescent="0.25">
      <c r="C28" s="259"/>
      <c r="D28" s="10"/>
      <c r="AG28" t="s">
        <v>156</v>
      </c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21:C21"/>
    <mergeCell ref="A22:G2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Z376" sqref="Z376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105</v>
      </c>
    </row>
    <row r="2" spans="1:60" ht="25.05" customHeight="1" x14ac:dyDescent="0.25">
      <c r="A2" s="195" t="s">
        <v>8</v>
      </c>
      <c r="B2" s="49"/>
      <c r="C2" s="198" t="s">
        <v>43</v>
      </c>
      <c r="D2" s="196"/>
      <c r="E2" s="196"/>
      <c r="F2" s="196"/>
      <c r="G2" s="197"/>
      <c r="AG2" t="s">
        <v>106</v>
      </c>
    </row>
    <row r="3" spans="1:60" ht="25.05" customHeight="1" x14ac:dyDescent="0.25">
      <c r="A3" s="195" t="s">
        <v>9</v>
      </c>
      <c r="B3" s="49"/>
      <c r="C3" s="198" t="s">
        <v>759</v>
      </c>
      <c r="D3" s="196"/>
      <c r="E3" s="196"/>
      <c r="F3" s="196"/>
      <c r="G3" s="197"/>
      <c r="AC3" s="174" t="s">
        <v>106</v>
      </c>
      <c r="AG3" t="s">
        <v>107</v>
      </c>
    </row>
    <row r="4" spans="1:60" ht="25.05" customHeight="1" x14ac:dyDescent="0.25">
      <c r="A4" s="199" t="s">
        <v>10</v>
      </c>
      <c r="B4" s="200"/>
      <c r="C4" s="201" t="s">
        <v>757</v>
      </c>
      <c r="D4" s="202"/>
      <c r="E4" s="202"/>
      <c r="F4" s="202"/>
      <c r="G4" s="203"/>
      <c r="AG4" t="s">
        <v>108</v>
      </c>
    </row>
    <row r="5" spans="1:60" x14ac:dyDescent="0.25">
      <c r="D5" s="10"/>
    </row>
    <row r="6" spans="1:60" ht="39.6" x14ac:dyDescent="0.25">
      <c r="A6" s="205" t="s">
        <v>109</v>
      </c>
      <c r="B6" s="207" t="s">
        <v>110</v>
      </c>
      <c r="C6" s="207" t="s">
        <v>111</v>
      </c>
      <c r="D6" s="206" t="s">
        <v>112</v>
      </c>
      <c r="E6" s="205" t="s">
        <v>113</v>
      </c>
      <c r="F6" s="204" t="s">
        <v>114</v>
      </c>
      <c r="G6" s="205" t="s">
        <v>31</v>
      </c>
      <c r="H6" s="208" t="s">
        <v>32</v>
      </c>
      <c r="I6" s="208" t="s">
        <v>115</v>
      </c>
      <c r="J6" s="208" t="s">
        <v>33</v>
      </c>
      <c r="K6" s="208" t="s">
        <v>116</v>
      </c>
      <c r="L6" s="208" t="s">
        <v>117</v>
      </c>
      <c r="M6" s="208" t="s">
        <v>118</v>
      </c>
      <c r="N6" s="208" t="s">
        <v>119</v>
      </c>
      <c r="O6" s="208" t="s">
        <v>120</v>
      </c>
      <c r="P6" s="208" t="s">
        <v>121</v>
      </c>
      <c r="Q6" s="208" t="s">
        <v>122</v>
      </c>
      <c r="R6" s="208" t="s">
        <v>123</v>
      </c>
      <c r="S6" s="208" t="s">
        <v>124</v>
      </c>
      <c r="T6" s="208" t="s">
        <v>125</v>
      </c>
      <c r="U6" s="208" t="s">
        <v>126</v>
      </c>
      <c r="V6" s="208" t="s">
        <v>127</v>
      </c>
      <c r="W6" s="208" t="s">
        <v>128</v>
      </c>
      <c r="X6" s="208" t="s">
        <v>129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1" t="s">
        <v>130</v>
      </c>
      <c r="B8" s="232" t="s">
        <v>52</v>
      </c>
      <c r="C8" s="250" t="s">
        <v>53</v>
      </c>
      <c r="D8" s="233"/>
      <c r="E8" s="234"/>
      <c r="F8" s="235"/>
      <c r="G8" s="236">
        <f>SUMIF(AG9:AG9,"&lt;&gt;NOR",G9:G9)</f>
        <v>0</v>
      </c>
      <c r="H8" s="230"/>
      <c r="I8" s="230">
        <f>SUM(I9:I9)</f>
        <v>1547.9</v>
      </c>
      <c r="J8" s="230"/>
      <c r="K8" s="230">
        <f>SUM(K9:K9)</f>
        <v>0</v>
      </c>
      <c r="L8" s="230"/>
      <c r="M8" s="230">
        <f>SUM(M9:M9)</f>
        <v>0</v>
      </c>
      <c r="N8" s="230"/>
      <c r="O8" s="230">
        <f>SUM(O9:O9)</f>
        <v>0</v>
      </c>
      <c r="P8" s="230"/>
      <c r="Q8" s="230">
        <f>SUM(Q9:Q9)</f>
        <v>0</v>
      </c>
      <c r="R8" s="230"/>
      <c r="S8" s="230"/>
      <c r="T8" s="230"/>
      <c r="U8" s="230"/>
      <c r="V8" s="230">
        <f>SUM(V9:V9)</f>
        <v>0</v>
      </c>
      <c r="W8" s="230"/>
      <c r="X8" s="230"/>
      <c r="AG8" t="s">
        <v>131</v>
      </c>
    </row>
    <row r="9" spans="1:60" outlineLevel="1" x14ac:dyDescent="0.25">
      <c r="A9" s="243">
        <v>1</v>
      </c>
      <c r="B9" s="244" t="s">
        <v>47</v>
      </c>
      <c r="C9" s="251" t="s">
        <v>157</v>
      </c>
      <c r="D9" s="245" t="s">
        <v>158</v>
      </c>
      <c r="E9" s="246">
        <v>1</v>
      </c>
      <c r="F9" s="247"/>
      <c r="G9" s="248">
        <f>ROUND(E9*F9,2)</f>
        <v>0</v>
      </c>
      <c r="H9" s="229">
        <v>1547.9</v>
      </c>
      <c r="I9" s="228">
        <f>ROUND(E9*H9,2)</f>
        <v>1547.9</v>
      </c>
      <c r="J9" s="229">
        <v>0</v>
      </c>
      <c r="K9" s="228">
        <f>ROUND(E9*J9,2)</f>
        <v>0</v>
      </c>
      <c r="L9" s="228">
        <v>15</v>
      </c>
      <c r="M9" s="228">
        <f>G9*(1+L9/100)</f>
        <v>0</v>
      </c>
      <c r="N9" s="228">
        <v>0</v>
      </c>
      <c r="O9" s="228">
        <f>ROUND(E9*N9,2)</f>
        <v>0</v>
      </c>
      <c r="P9" s="228">
        <v>0</v>
      </c>
      <c r="Q9" s="228">
        <f>ROUND(E9*P9,2)</f>
        <v>0</v>
      </c>
      <c r="R9" s="228"/>
      <c r="S9" s="228" t="s">
        <v>135</v>
      </c>
      <c r="T9" s="228" t="s">
        <v>136</v>
      </c>
      <c r="U9" s="228">
        <v>0</v>
      </c>
      <c r="V9" s="228">
        <f>ROUND(E9*U9,2)</f>
        <v>0</v>
      </c>
      <c r="W9" s="228"/>
      <c r="X9" s="228" t="s">
        <v>159</v>
      </c>
      <c r="Y9" s="209"/>
      <c r="Z9" s="209"/>
      <c r="AA9" s="209"/>
      <c r="AB9" s="209"/>
      <c r="AC9" s="209"/>
      <c r="AD9" s="209"/>
      <c r="AE9" s="209"/>
      <c r="AF9" s="209"/>
      <c r="AG9" s="209" t="s">
        <v>160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x14ac:dyDescent="0.25">
      <c r="A10" s="231" t="s">
        <v>130</v>
      </c>
      <c r="B10" s="232" t="s">
        <v>80</v>
      </c>
      <c r="C10" s="250" t="s">
        <v>81</v>
      </c>
      <c r="D10" s="233"/>
      <c r="E10" s="234"/>
      <c r="F10" s="235"/>
      <c r="G10" s="236">
        <f>SUMIF(AG11:AG11,"&lt;&gt;NOR",G11:G11)</f>
        <v>0</v>
      </c>
      <c r="H10" s="230"/>
      <c r="I10" s="230">
        <f>SUM(I11:I11)</f>
        <v>0</v>
      </c>
      <c r="J10" s="230"/>
      <c r="K10" s="230">
        <f>SUM(K11:K11)</f>
        <v>6600</v>
      </c>
      <c r="L10" s="230"/>
      <c r="M10" s="230">
        <f>SUM(M11:M11)</f>
        <v>0</v>
      </c>
      <c r="N10" s="230"/>
      <c r="O10" s="230">
        <f>SUM(O11:O11)</f>
        <v>0</v>
      </c>
      <c r="P10" s="230"/>
      <c r="Q10" s="230">
        <f>SUM(Q11:Q11)</f>
        <v>0</v>
      </c>
      <c r="R10" s="230"/>
      <c r="S10" s="230"/>
      <c r="T10" s="230"/>
      <c r="U10" s="230"/>
      <c r="V10" s="230">
        <f>SUM(V11:V11)</f>
        <v>9.51</v>
      </c>
      <c r="W10" s="230"/>
      <c r="X10" s="230"/>
      <c r="AG10" t="s">
        <v>131</v>
      </c>
    </row>
    <row r="11" spans="1:60" outlineLevel="1" x14ac:dyDescent="0.25">
      <c r="A11" s="243">
        <v>2</v>
      </c>
      <c r="B11" s="244" t="s">
        <v>161</v>
      </c>
      <c r="C11" s="251" t="s">
        <v>162</v>
      </c>
      <c r="D11" s="245" t="s">
        <v>163</v>
      </c>
      <c r="E11" s="246">
        <v>6</v>
      </c>
      <c r="F11" s="247"/>
      <c r="G11" s="248">
        <f>ROUND(E11*F11,2)</f>
        <v>0</v>
      </c>
      <c r="H11" s="229">
        <v>0</v>
      </c>
      <c r="I11" s="228">
        <f>ROUND(E11*H11,2)</f>
        <v>0</v>
      </c>
      <c r="J11" s="229">
        <v>1100</v>
      </c>
      <c r="K11" s="228">
        <f>ROUND(E11*J11,2)</f>
        <v>6600</v>
      </c>
      <c r="L11" s="228">
        <v>15</v>
      </c>
      <c r="M11" s="228">
        <f>G11*(1+L11/100)</f>
        <v>0</v>
      </c>
      <c r="N11" s="228">
        <v>0</v>
      </c>
      <c r="O11" s="228">
        <f>ROUND(E11*N11,2)</f>
        <v>0</v>
      </c>
      <c r="P11" s="228">
        <v>0</v>
      </c>
      <c r="Q11" s="228">
        <f>ROUND(E11*P11,2)</f>
        <v>0</v>
      </c>
      <c r="R11" s="228"/>
      <c r="S11" s="228" t="s">
        <v>135</v>
      </c>
      <c r="T11" s="228" t="s">
        <v>136</v>
      </c>
      <c r="U11" s="228">
        <v>1.585</v>
      </c>
      <c r="V11" s="228">
        <f>ROUND(E11*U11,2)</f>
        <v>9.51</v>
      </c>
      <c r="W11" s="228"/>
      <c r="X11" s="228" t="s">
        <v>164</v>
      </c>
      <c r="Y11" s="209"/>
      <c r="Z11" s="209"/>
      <c r="AA11" s="209"/>
      <c r="AB11" s="209"/>
      <c r="AC11" s="209"/>
      <c r="AD11" s="209"/>
      <c r="AE11" s="209"/>
      <c r="AF11" s="209"/>
      <c r="AG11" s="209" t="s">
        <v>165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x14ac:dyDescent="0.25">
      <c r="A12" s="231" t="s">
        <v>130</v>
      </c>
      <c r="B12" s="232" t="s">
        <v>52</v>
      </c>
      <c r="C12" s="250" t="s">
        <v>53</v>
      </c>
      <c r="D12" s="233"/>
      <c r="E12" s="234"/>
      <c r="F12" s="235"/>
      <c r="G12" s="236">
        <f>SUMIF(AG13:AG19,"&lt;&gt;NOR",G13:G19)</f>
        <v>0</v>
      </c>
      <c r="H12" s="230"/>
      <c r="I12" s="230">
        <f>SUM(I13:I19)</f>
        <v>9.7899999999999991</v>
      </c>
      <c r="J12" s="230"/>
      <c r="K12" s="230">
        <f>SUM(K13:K19)</f>
        <v>6411.39</v>
      </c>
      <c r="L12" s="230"/>
      <c r="M12" s="230">
        <f>SUM(M13:M19)</f>
        <v>0</v>
      </c>
      <c r="N12" s="230"/>
      <c r="O12" s="230">
        <f>SUM(O13:O19)</f>
        <v>0.03</v>
      </c>
      <c r="P12" s="230"/>
      <c r="Q12" s="230">
        <f>SUM(Q13:Q19)</f>
        <v>0</v>
      </c>
      <c r="R12" s="230"/>
      <c r="S12" s="230"/>
      <c r="T12" s="230"/>
      <c r="U12" s="230"/>
      <c r="V12" s="230">
        <f>SUM(V13:V19)</f>
        <v>7.84</v>
      </c>
      <c r="W12" s="230"/>
      <c r="X12" s="230"/>
      <c r="AG12" t="s">
        <v>131</v>
      </c>
    </row>
    <row r="13" spans="1:60" outlineLevel="1" x14ac:dyDescent="0.25">
      <c r="A13" s="243">
        <v>3</v>
      </c>
      <c r="B13" s="244" t="s">
        <v>166</v>
      </c>
      <c r="C13" s="251" t="s">
        <v>167</v>
      </c>
      <c r="D13" s="245" t="s">
        <v>163</v>
      </c>
      <c r="E13" s="246">
        <v>1</v>
      </c>
      <c r="F13" s="247"/>
      <c r="G13" s="248">
        <f>ROUND(E13*F13,2)</f>
        <v>0</v>
      </c>
      <c r="H13" s="229">
        <v>9.7899999999999991</v>
      </c>
      <c r="I13" s="228">
        <f>ROUND(E13*H13,2)</f>
        <v>9.7899999999999991</v>
      </c>
      <c r="J13" s="229">
        <v>606.61</v>
      </c>
      <c r="K13" s="228">
        <f>ROUND(E13*J13,2)</f>
        <v>606.61</v>
      </c>
      <c r="L13" s="228">
        <v>15</v>
      </c>
      <c r="M13" s="228">
        <f>G13*(1+L13/100)</f>
        <v>0</v>
      </c>
      <c r="N13" s="228">
        <v>2.4000000000000001E-4</v>
      </c>
      <c r="O13" s="228">
        <f>ROUND(E13*N13,2)</f>
        <v>0</v>
      </c>
      <c r="P13" s="228">
        <v>0</v>
      </c>
      <c r="Q13" s="228">
        <f>ROUND(E13*P13,2)</f>
        <v>0</v>
      </c>
      <c r="R13" s="228"/>
      <c r="S13" s="228" t="s">
        <v>168</v>
      </c>
      <c r="T13" s="228" t="s">
        <v>136</v>
      </c>
      <c r="U13" s="228">
        <v>1.04</v>
      </c>
      <c r="V13" s="228">
        <f>ROUND(E13*U13,2)</f>
        <v>1.04</v>
      </c>
      <c r="W13" s="228"/>
      <c r="X13" s="228" t="s">
        <v>164</v>
      </c>
      <c r="Y13" s="209"/>
      <c r="Z13" s="209"/>
      <c r="AA13" s="209"/>
      <c r="AB13" s="209"/>
      <c r="AC13" s="209"/>
      <c r="AD13" s="209"/>
      <c r="AE13" s="209"/>
      <c r="AF13" s="209"/>
      <c r="AG13" s="209" t="s">
        <v>165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1" x14ac:dyDescent="0.25">
      <c r="A14" s="237">
        <v>4</v>
      </c>
      <c r="B14" s="238" t="s">
        <v>169</v>
      </c>
      <c r="C14" s="252" t="s">
        <v>170</v>
      </c>
      <c r="D14" s="239" t="s">
        <v>171</v>
      </c>
      <c r="E14" s="240">
        <v>11.72</v>
      </c>
      <c r="F14" s="241"/>
      <c r="G14" s="242">
        <f>ROUND(E14*F14,2)</f>
        <v>0</v>
      </c>
      <c r="H14" s="229">
        <v>0</v>
      </c>
      <c r="I14" s="228">
        <f>ROUND(E14*H14,2)</f>
        <v>0</v>
      </c>
      <c r="J14" s="229">
        <v>336.4</v>
      </c>
      <c r="K14" s="228">
        <f>ROUND(E14*J14,2)</f>
        <v>3942.61</v>
      </c>
      <c r="L14" s="228">
        <v>15</v>
      </c>
      <c r="M14" s="228">
        <f>G14*(1+L14/100)</f>
        <v>0</v>
      </c>
      <c r="N14" s="228">
        <v>0</v>
      </c>
      <c r="O14" s="228">
        <f>ROUND(E14*N14,2)</f>
        <v>0</v>
      </c>
      <c r="P14" s="228">
        <v>0</v>
      </c>
      <c r="Q14" s="228">
        <f>ROUND(E14*P14,2)</f>
        <v>0</v>
      </c>
      <c r="R14" s="228"/>
      <c r="S14" s="228" t="s">
        <v>168</v>
      </c>
      <c r="T14" s="228" t="s">
        <v>136</v>
      </c>
      <c r="U14" s="228">
        <v>0.57999999999999996</v>
      </c>
      <c r="V14" s="228">
        <f>ROUND(E14*U14,2)</f>
        <v>6.8</v>
      </c>
      <c r="W14" s="228"/>
      <c r="X14" s="228" t="s">
        <v>164</v>
      </c>
      <c r="Y14" s="209"/>
      <c r="Z14" s="209"/>
      <c r="AA14" s="209"/>
      <c r="AB14" s="209"/>
      <c r="AC14" s="209"/>
      <c r="AD14" s="209"/>
      <c r="AE14" s="209"/>
      <c r="AF14" s="209"/>
      <c r="AG14" s="209" t="s">
        <v>165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outlineLevel="1" x14ac:dyDescent="0.25">
      <c r="A15" s="226"/>
      <c r="B15" s="227"/>
      <c r="C15" s="264" t="s">
        <v>172</v>
      </c>
      <c r="D15" s="260"/>
      <c r="E15" s="261">
        <v>6.44</v>
      </c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09"/>
      <c r="Z15" s="209"/>
      <c r="AA15" s="209"/>
      <c r="AB15" s="209"/>
      <c r="AC15" s="209"/>
      <c r="AD15" s="209"/>
      <c r="AE15" s="209"/>
      <c r="AF15" s="209"/>
      <c r="AG15" s="209" t="s">
        <v>173</v>
      </c>
      <c r="AH15" s="209">
        <v>0</v>
      </c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26"/>
      <c r="B16" s="227"/>
      <c r="C16" s="264" t="s">
        <v>174</v>
      </c>
      <c r="D16" s="260"/>
      <c r="E16" s="261">
        <v>4.2</v>
      </c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09"/>
      <c r="Z16" s="209"/>
      <c r="AA16" s="209"/>
      <c r="AB16" s="209"/>
      <c r="AC16" s="209"/>
      <c r="AD16" s="209"/>
      <c r="AE16" s="209"/>
      <c r="AF16" s="209"/>
      <c r="AG16" s="209" t="s">
        <v>173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1" x14ac:dyDescent="0.25">
      <c r="A17" s="226"/>
      <c r="B17" s="227"/>
      <c r="C17" s="264" t="s">
        <v>175</v>
      </c>
      <c r="D17" s="260"/>
      <c r="E17" s="261">
        <v>1.08</v>
      </c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09"/>
      <c r="Z17" s="209"/>
      <c r="AA17" s="209"/>
      <c r="AB17" s="209"/>
      <c r="AC17" s="209"/>
      <c r="AD17" s="209"/>
      <c r="AE17" s="209"/>
      <c r="AF17" s="209"/>
      <c r="AG17" s="209" t="s">
        <v>173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ht="20.399999999999999" outlineLevel="1" x14ac:dyDescent="0.25">
      <c r="A18" s="237">
        <v>5</v>
      </c>
      <c r="B18" s="238" t="s">
        <v>176</v>
      </c>
      <c r="C18" s="252" t="s">
        <v>177</v>
      </c>
      <c r="D18" s="239" t="s">
        <v>171</v>
      </c>
      <c r="E18" s="240">
        <v>2.34</v>
      </c>
      <c r="F18" s="241"/>
      <c r="G18" s="242">
        <f>ROUND(E18*F18,2)</f>
        <v>0</v>
      </c>
      <c r="H18" s="229">
        <v>0</v>
      </c>
      <c r="I18" s="228">
        <f>ROUND(E18*H18,2)</f>
        <v>0</v>
      </c>
      <c r="J18" s="229">
        <v>795.8</v>
      </c>
      <c r="K18" s="228">
        <f>ROUND(E18*J18,2)</f>
        <v>1862.17</v>
      </c>
      <c r="L18" s="228">
        <v>15</v>
      </c>
      <c r="M18" s="228">
        <f>G18*(1+L18/100)</f>
        <v>0</v>
      </c>
      <c r="N18" s="228">
        <v>1.1469999999999999E-2</v>
      </c>
      <c r="O18" s="228">
        <f>ROUND(E18*N18,2)</f>
        <v>0.03</v>
      </c>
      <c r="P18" s="228">
        <v>0</v>
      </c>
      <c r="Q18" s="228">
        <f>ROUND(E18*P18,2)</f>
        <v>0</v>
      </c>
      <c r="R18" s="228"/>
      <c r="S18" s="228" t="s">
        <v>168</v>
      </c>
      <c r="T18" s="228" t="s">
        <v>136</v>
      </c>
      <c r="U18" s="228">
        <v>0</v>
      </c>
      <c r="V18" s="228">
        <f>ROUND(E18*U18,2)</f>
        <v>0</v>
      </c>
      <c r="W18" s="228"/>
      <c r="X18" s="228" t="s">
        <v>178</v>
      </c>
      <c r="Y18" s="209"/>
      <c r="Z18" s="209"/>
      <c r="AA18" s="209"/>
      <c r="AB18" s="209"/>
      <c r="AC18" s="209"/>
      <c r="AD18" s="209"/>
      <c r="AE18" s="209"/>
      <c r="AF18" s="209"/>
      <c r="AG18" s="209" t="s">
        <v>179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1" x14ac:dyDescent="0.25">
      <c r="A19" s="226"/>
      <c r="B19" s="227"/>
      <c r="C19" s="264" t="s">
        <v>180</v>
      </c>
      <c r="D19" s="260"/>
      <c r="E19" s="261">
        <v>2.34</v>
      </c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09"/>
      <c r="Z19" s="209"/>
      <c r="AA19" s="209"/>
      <c r="AB19" s="209"/>
      <c r="AC19" s="209"/>
      <c r="AD19" s="209"/>
      <c r="AE19" s="209"/>
      <c r="AF19" s="209"/>
      <c r="AG19" s="209" t="s">
        <v>173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x14ac:dyDescent="0.25">
      <c r="A20" s="231" t="s">
        <v>130</v>
      </c>
      <c r="B20" s="232" t="s">
        <v>54</v>
      </c>
      <c r="C20" s="250" t="s">
        <v>55</v>
      </c>
      <c r="D20" s="233"/>
      <c r="E20" s="234"/>
      <c r="F20" s="235"/>
      <c r="G20" s="236">
        <f>SUMIF(AG21:AG25,"&lt;&gt;NOR",G21:G25)</f>
        <v>0</v>
      </c>
      <c r="H20" s="230"/>
      <c r="I20" s="230">
        <f>SUM(I21:I25)</f>
        <v>3565.07</v>
      </c>
      <c r="J20" s="230"/>
      <c r="K20" s="230">
        <f>SUM(K21:K25)</f>
        <v>7594.7099999999991</v>
      </c>
      <c r="L20" s="230"/>
      <c r="M20" s="230">
        <f>SUM(M21:M25)</f>
        <v>0</v>
      </c>
      <c r="N20" s="230"/>
      <c r="O20" s="230">
        <f>SUM(O21:O25)</f>
        <v>0.14000000000000001</v>
      </c>
      <c r="P20" s="230"/>
      <c r="Q20" s="230">
        <f>SUM(Q21:Q25)</f>
        <v>0</v>
      </c>
      <c r="R20" s="230"/>
      <c r="S20" s="230"/>
      <c r="T20" s="230"/>
      <c r="U20" s="230"/>
      <c r="V20" s="230">
        <f>SUM(V21:V25)</f>
        <v>11.14</v>
      </c>
      <c r="W20" s="230"/>
      <c r="X20" s="230"/>
      <c r="AG20" t="s">
        <v>131</v>
      </c>
    </row>
    <row r="21" spans="1:60" outlineLevel="1" x14ac:dyDescent="0.25">
      <c r="A21" s="237">
        <v>6</v>
      </c>
      <c r="B21" s="238" t="s">
        <v>181</v>
      </c>
      <c r="C21" s="252" t="s">
        <v>182</v>
      </c>
      <c r="D21" s="239" t="s">
        <v>171</v>
      </c>
      <c r="E21" s="240">
        <v>6.44</v>
      </c>
      <c r="F21" s="241"/>
      <c r="G21" s="242">
        <f>ROUND(E21*F21,2)</f>
        <v>0</v>
      </c>
      <c r="H21" s="229">
        <v>275.26</v>
      </c>
      <c r="I21" s="228">
        <f>ROUND(E21*H21,2)</f>
        <v>1772.67</v>
      </c>
      <c r="J21" s="229">
        <v>650.54</v>
      </c>
      <c r="K21" s="228">
        <f>ROUND(E21*J21,2)</f>
        <v>4189.4799999999996</v>
      </c>
      <c r="L21" s="228">
        <v>15</v>
      </c>
      <c r="M21" s="228">
        <f>G21*(1+L21/100)</f>
        <v>0</v>
      </c>
      <c r="N21" s="228">
        <v>1.1900000000000001E-2</v>
      </c>
      <c r="O21" s="228">
        <f>ROUND(E21*N21,2)</f>
        <v>0.08</v>
      </c>
      <c r="P21" s="228">
        <v>0</v>
      </c>
      <c r="Q21" s="228">
        <f>ROUND(E21*P21,2)</f>
        <v>0</v>
      </c>
      <c r="R21" s="228"/>
      <c r="S21" s="228" t="s">
        <v>168</v>
      </c>
      <c r="T21" s="228" t="s">
        <v>136</v>
      </c>
      <c r="U21" s="228">
        <v>0.95</v>
      </c>
      <c r="V21" s="228">
        <f>ROUND(E21*U21,2)</f>
        <v>6.12</v>
      </c>
      <c r="W21" s="228"/>
      <c r="X21" s="228" t="s">
        <v>164</v>
      </c>
      <c r="Y21" s="209"/>
      <c r="Z21" s="209"/>
      <c r="AA21" s="209"/>
      <c r="AB21" s="209"/>
      <c r="AC21" s="209"/>
      <c r="AD21" s="209"/>
      <c r="AE21" s="209"/>
      <c r="AF21" s="209"/>
      <c r="AG21" s="209" t="s">
        <v>165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26"/>
      <c r="B22" s="227"/>
      <c r="C22" s="264" t="s">
        <v>172</v>
      </c>
      <c r="D22" s="260"/>
      <c r="E22" s="261">
        <v>6.44</v>
      </c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09"/>
      <c r="Z22" s="209"/>
      <c r="AA22" s="209"/>
      <c r="AB22" s="209"/>
      <c r="AC22" s="209"/>
      <c r="AD22" s="209"/>
      <c r="AE22" s="209"/>
      <c r="AF22" s="209"/>
      <c r="AG22" s="209" t="s">
        <v>173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5">
      <c r="A23" s="237">
        <v>7</v>
      </c>
      <c r="B23" s="238" t="s">
        <v>183</v>
      </c>
      <c r="C23" s="252" t="s">
        <v>184</v>
      </c>
      <c r="D23" s="239" t="s">
        <v>171</v>
      </c>
      <c r="E23" s="240">
        <v>5.28</v>
      </c>
      <c r="F23" s="241"/>
      <c r="G23" s="242">
        <f>ROUND(E23*F23,2)</f>
        <v>0</v>
      </c>
      <c r="H23" s="229">
        <v>339.47</v>
      </c>
      <c r="I23" s="228">
        <f>ROUND(E23*H23,2)</f>
        <v>1792.4</v>
      </c>
      <c r="J23" s="229">
        <v>644.92999999999995</v>
      </c>
      <c r="K23" s="228">
        <f>ROUND(E23*J23,2)</f>
        <v>3405.23</v>
      </c>
      <c r="L23" s="228">
        <v>15</v>
      </c>
      <c r="M23" s="228">
        <f>G23*(1+L23/100)</f>
        <v>0</v>
      </c>
      <c r="N23" s="228">
        <v>1.201E-2</v>
      </c>
      <c r="O23" s="228">
        <f>ROUND(E23*N23,2)</f>
        <v>0.06</v>
      </c>
      <c r="P23" s="228">
        <v>0</v>
      </c>
      <c r="Q23" s="228">
        <f>ROUND(E23*P23,2)</f>
        <v>0</v>
      </c>
      <c r="R23" s="228"/>
      <c r="S23" s="228" t="s">
        <v>168</v>
      </c>
      <c r="T23" s="228" t="s">
        <v>136</v>
      </c>
      <c r="U23" s="228">
        <v>0.95</v>
      </c>
      <c r="V23" s="228">
        <f>ROUND(E23*U23,2)</f>
        <v>5.0199999999999996</v>
      </c>
      <c r="W23" s="228"/>
      <c r="X23" s="228" t="s">
        <v>164</v>
      </c>
      <c r="Y23" s="209"/>
      <c r="Z23" s="209"/>
      <c r="AA23" s="209"/>
      <c r="AB23" s="209"/>
      <c r="AC23" s="209"/>
      <c r="AD23" s="209"/>
      <c r="AE23" s="209"/>
      <c r="AF23" s="209"/>
      <c r="AG23" s="209" t="s">
        <v>165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5">
      <c r="A24" s="226"/>
      <c r="B24" s="227"/>
      <c r="C24" s="264" t="s">
        <v>185</v>
      </c>
      <c r="D24" s="260"/>
      <c r="E24" s="261">
        <v>4.2</v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09"/>
      <c r="Z24" s="209"/>
      <c r="AA24" s="209"/>
      <c r="AB24" s="209"/>
      <c r="AC24" s="209"/>
      <c r="AD24" s="209"/>
      <c r="AE24" s="209"/>
      <c r="AF24" s="209"/>
      <c r="AG24" s="209" t="s">
        <v>173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26"/>
      <c r="B25" s="227"/>
      <c r="C25" s="264" t="s">
        <v>186</v>
      </c>
      <c r="D25" s="260"/>
      <c r="E25" s="261">
        <v>1.08</v>
      </c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09"/>
      <c r="Z25" s="209"/>
      <c r="AA25" s="209"/>
      <c r="AB25" s="209"/>
      <c r="AC25" s="209"/>
      <c r="AD25" s="209"/>
      <c r="AE25" s="209"/>
      <c r="AF25" s="209"/>
      <c r="AG25" s="209" t="s">
        <v>173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x14ac:dyDescent="0.25">
      <c r="A26" s="231" t="s">
        <v>130</v>
      </c>
      <c r="B26" s="232" t="s">
        <v>56</v>
      </c>
      <c r="C26" s="250" t="s">
        <v>57</v>
      </c>
      <c r="D26" s="233"/>
      <c r="E26" s="234"/>
      <c r="F26" s="235"/>
      <c r="G26" s="236">
        <f>SUMIF(AG27:AG55,"&lt;&gt;NOR",G27:G55)</f>
        <v>0</v>
      </c>
      <c r="H26" s="230"/>
      <c r="I26" s="230">
        <f>SUM(I27:I55)</f>
        <v>7069.2500000000009</v>
      </c>
      <c r="J26" s="230"/>
      <c r="K26" s="230">
        <f>SUM(K27:K55)</f>
        <v>24041.010000000002</v>
      </c>
      <c r="L26" s="230"/>
      <c r="M26" s="230">
        <f>SUM(M27:M55)</f>
        <v>0</v>
      </c>
      <c r="N26" s="230"/>
      <c r="O26" s="230">
        <f>SUM(O27:O55)</f>
        <v>1.3399999999999999</v>
      </c>
      <c r="P26" s="230"/>
      <c r="Q26" s="230">
        <f>SUM(Q27:Q55)</f>
        <v>0</v>
      </c>
      <c r="R26" s="230"/>
      <c r="S26" s="230"/>
      <c r="T26" s="230"/>
      <c r="U26" s="230"/>
      <c r="V26" s="230">
        <f>SUM(V27:V55)</f>
        <v>41.14</v>
      </c>
      <c r="W26" s="230"/>
      <c r="X26" s="230"/>
      <c r="AG26" t="s">
        <v>131</v>
      </c>
    </row>
    <row r="27" spans="1:60" outlineLevel="1" x14ac:dyDescent="0.25">
      <c r="A27" s="237">
        <v>8</v>
      </c>
      <c r="B27" s="238" t="s">
        <v>187</v>
      </c>
      <c r="C27" s="252" t="s">
        <v>188</v>
      </c>
      <c r="D27" s="239" t="s">
        <v>171</v>
      </c>
      <c r="E27" s="240">
        <v>5.32</v>
      </c>
      <c r="F27" s="241"/>
      <c r="G27" s="242">
        <f>ROUND(E27*F27,2)</f>
        <v>0</v>
      </c>
      <c r="H27" s="229">
        <v>15.8</v>
      </c>
      <c r="I27" s="228">
        <f>ROUND(E27*H27,2)</f>
        <v>84.06</v>
      </c>
      <c r="J27" s="229">
        <v>40.4</v>
      </c>
      <c r="K27" s="228">
        <f>ROUND(E27*J27,2)</f>
        <v>214.93</v>
      </c>
      <c r="L27" s="228">
        <v>15</v>
      </c>
      <c r="M27" s="228">
        <f>G27*(1+L27/100)</f>
        <v>0</v>
      </c>
      <c r="N27" s="228">
        <v>4.0000000000000003E-5</v>
      </c>
      <c r="O27" s="228">
        <f>ROUND(E27*N27,2)</f>
        <v>0</v>
      </c>
      <c r="P27" s="228">
        <v>0</v>
      </c>
      <c r="Q27" s="228">
        <f>ROUND(E27*P27,2)</f>
        <v>0</v>
      </c>
      <c r="R27" s="228"/>
      <c r="S27" s="228" t="s">
        <v>168</v>
      </c>
      <c r="T27" s="228" t="s">
        <v>136</v>
      </c>
      <c r="U27" s="228">
        <v>7.8E-2</v>
      </c>
      <c r="V27" s="228">
        <f>ROUND(E27*U27,2)</f>
        <v>0.41</v>
      </c>
      <c r="W27" s="228"/>
      <c r="X27" s="228" t="s">
        <v>164</v>
      </c>
      <c r="Y27" s="209"/>
      <c r="Z27" s="209"/>
      <c r="AA27" s="209"/>
      <c r="AB27" s="209"/>
      <c r="AC27" s="209"/>
      <c r="AD27" s="209"/>
      <c r="AE27" s="209"/>
      <c r="AF27" s="209"/>
      <c r="AG27" s="209" t="s">
        <v>165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1" x14ac:dyDescent="0.25">
      <c r="A28" s="226"/>
      <c r="B28" s="227"/>
      <c r="C28" s="264" t="s">
        <v>189</v>
      </c>
      <c r="D28" s="260"/>
      <c r="E28" s="261">
        <v>2.08</v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09"/>
      <c r="Z28" s="209"/>
      <c r="AA28" s="209"/>
      <c r="AB28" s="209"/>
      <c r="AC28" s="209"/>
      <c r="AD28" s="209"/>
      <c r="AE28" s="209"/>
      <c r="AF28" s="209"/>
      <c r="AG28" s="209" t="s">
        <v>173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5">
      <c r="A29" s="226"/>
      <c r="B29" s="227"/>
      <c r="C29" s="264" t="s">
        <v>190</v>
      </c>
      <c r="D29" s="260"/>
      <c r="E29" s="261">
        <v>1.68</v>
      </c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09"/>
      <c r="Z29" s="209"/>
      <c r="AA29" s="209"/>
      <c r="AB29" s="209"/>
      <c r="AC29" s="209"/>
      <c r="AD29" s="209"/>
      <c r="AE29" s="209"/>
      <c r="AF29" s="209"/>
      <c r="AG29" s="209" t="s">
        <v>173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1" x14ac:dyDescent="0.25">
      <c r="A30" s="226"/>
      <c r="B30" s="227"/>
      <c r="C30" s="264" t="s">
        <v>191</v>
      </c>
      <c r="D30" s="260"/>
      <c r="E30" s="261">
        <v>1.56</v>
      </c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09"/>
      <c r="Z30" s="209"/>
      <c r="AA30" s="209"/>
      <c r="AB30" s="209"/>
      <c r="AC30" s="209"/>
      <c r="AD30" s="209"/>
      <c r="AE30" s="209"/>
      <c r="AF30" s="209"/>
      <c r="AG30" s="209" t="s">
        <v>173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ht="20.399999999999999" outlineLevel="1" x14ac:dyDescent="0.25">
      <c r="A31" s="237">
        <v>9</v>
      </c>
      <c r="B31" s="238" t="s">
        <v>192</v>
      </c>
      <c r="C31" s="252" t="s">
        <v>193</v>
      </c>
      <c r="D31" s="239" t="s">
        <v>171</v>
      </c>
      <c r="E31" s="240">
        <v>25.38</v>
      </c>
      <c r="F31" s="241"/>
      <c r="G31" s="242">
        <f>ROUND(E31*F31,2)</f>
        <v>0</v>
      </c>
      <c r="H31" s="229">
        <v>16.86</v>
      </c>
      <c r="I31" s="228">
        <f>ROUND(E31*H31,2)</f>
        <v>427.91</v>
      </c>
      <c r="J31" s="229">
        <v>112.54</v>
      </c>
      <c r="K31" s="228">
        <f>ROUND(E31*J31,2)</f>
        <v>2856.27</v>
      </c>
      <c r="L31" s="228">
        <v>15</v>
      </c>
      <c r="M31" s="228">
        <f>G31*(1+L31/100)</f>
        <v>0</v>
      </c>
      <c r="N31" s="228">
        <v>6.0899999999999999E-3</v>
      </c>
      <c r="O31" s="228">
        <f>ROUND(E31*N31,2)</f>
        <v>0.15</v>
      </c>
      <c r="P31" s="228">
        <v>0</v>
      </c>
      <c r="Q31" s="228">
        <f>ROUND(E31*P31,2)</f>
        <v>0</v>
      </c>
      <c r="R31" s="228"/>
      <c r="S31" s="228" t="s">
        <v>168</v>
      </c>
      <c r="T31" s="228" t="s">
        <v>136</v>
      </c>
      <c r="U31" s="228">
        <v>0.19273999999999999</v>
      </c>
      <c r="V31" s="228">
        <f>ROUND(E31*U31,2)</f>
        <v>4.8899999999999997</v>
      </c>
      <c r="W31" s="228"/>
      <c r="X31" s="228" t="s">
        <v>164</v>
      </c>
      <c r="Y31" s="209"/>
      <c r="Z31" s="209"/>
      <c r="AA31" s="209"/>
      <c r="AB31" s="209"/>
      <c r="AC31" s="209"/>
      <c r="AD31" s="209"/>
      <c r="AE31" s="209"/>
      <c r="AF31" s="209"/>
      <c r="AG31" s="209" t="s">
        <v>165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1" x14ac:dyDescent="0.25">
      <c r="A32" s="226"/>
      <c r="B32" s="227"/>
      <c r="C32" s="264" t="s">
        <v>194</v>
      </c>
      <c r="D32" s="260"/>
      <c r="E32" s="261">
        <v>0.98</v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09"/>
      <c r="Z32" s="209"/>
      <c r="AA32" s="209"/>
      <c r="AB32" s="209"/>
      <c r="AC32" s="209"/>
      <c r="AD32" s="209"/>
      <c r="AE32" s="209"/>
      <c r="AF32" s="209"/>
      <c r="AG32" s="209" t="s">
        <v>173</v>
      </c>
      <c r="AH32" s="209">
        <v>0</v>
      </c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1" x14ac:dyDescent="0.25">
      <c r="A33" s="226"/>
      <c r="B33" s="227"/>
      <c r="C33" s="264" t="s">
        <v>195</v>
      </c>
      <c r="D33" s="260"/>
      <c r="E33" s="261">
        <v>16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09"/>
      <c r="Z33" s="209"/>
      <c r="AA33" s="209"/>
      <c r="AB33" s="209"/>
      <c r="AC33" s="209"/>
      <c r="AD33" s="209"/>
      <c r="AE33" s="209"/>
      <c r="AF33" s="209"/>
      <c r="AG33" s="209" t="s">
        <v>173</v>
      </c>
      <c r="AH33" s="209">
        <v>0</v>
      </c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5">
      <c r="A34" s="226"/>
      <c r="B34" s="227"/>
      <c r="C34" s="264" t="s">
        <v>196</v>
      </c>
      <c r="D34" s="260"/>
      <c r="E34" s="261">
        <v>8.4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09"/>
      <c r="Z34" s="209"/>
      <c r="AA34" s="209"/>
      <c r="AB34" s="209"/>
      <c r="AC34" s="209"/>
      <c r="AD34" s="209"/>
      <c r="AE34" s="209"/>
      <c r="AF34" s="209"/>
      <c r="AG34" s="209" t="s">
        <v>173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ht="20.399999999999999" outlineLevel="1" x14ac:dyDescent="0.25">
      <c r="A35" s="237">
        <v>10</v>
      </c>
      <c r="B35" s="238" t="s">
        <v>197</v>
      </c>
      <c r="C35" s="252" t="s">
        <v>198</v>
      </c>
      <c r="D35" s="239" t="s">
        <v>171</v>
      </c>
      <c r="E35" s="240">
        <v>91.07</v>
      </c>
      <c r="F35" s="241"/>
      <c r="G35" s="242">
        <f>ROUND(E35*F35,2)</f>
        <v>0</v>
      </c>
      <c r="H35" s="229">
        <v>66.69</v>
      </c>
      <c r="I35" s="228">
        <f>ROUND(E35*H35,2)</f>
        <v>6073.46</v>
      </c>
      <c r="J35" s="229">
        <v>197.81</v>
      </c>
      <c r="K35" s="228">
        <f>ROUND(E35*J35,2)</f>
        <v>18014.560000000001</v>
      </c>
      <c r="L35" s="228">
        <v>15</v>
      </c>
      <c r="M35" s="228">
        <f>G35*(1+L35/100)</f>
        <v>0</v>
      </c>
      <c r="N35" s="228">
        <v>1.038E-2</v>
      </c>
      <c r="O35" s="228">
        <f>ROUND(E35*N35,2)</f>
        <v>0.95</v>
      </c>
      <c r="P35" s="228">
        <v>0</v>
      </c>
      <c r="Q35" s="228">
        <f>ROUND(E35*P35,2)</f>
        <v>0</v>
      </c>
      <c r="R35" s="228"/>
      <c r="S35" s="228" t="s">
        <v>168</v>
      </c>
      <c r="T35" s="228" t="s">
        <v>136</v>
      </c>
      <c r="U35" s="228">
        <v>0.33688000000000001</v>
      </c>
      <c r="V35" s="228">
        <f>ROUND(E35*U35,2)</f>
        <v>30.68</v>
      </c>
      <c r="W35" s="228"/>
      <c r="X35" s="228" t="s">
        <v>164</v>
      </c>
      <c r="Y35" s="209"/>
      <c r="Z35" s="209"/>
      <c r="AA35" s="209"/>
      <c r="AB35" s="209"/>
      <c r="AC35" s="209"/>
      <c r="AD35" s="209"/>
      <c r="AE35" s="209"/>
      <c r="AF35" s="209"/>
      <c r="AG35" s="209" t="s">
        <v>165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5">
      <c r="A36" s="226"/>
      <c r="B36" s="227"/>
      <c r="C36" s="264" t="s">
        <v>199</v>
      </c>
      <c r="D36" s="260"/>
      <c r="E36" s="261">
        <v>31.2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09"/>
      <c r="Z36" s="209"/>
      <c r="AA36" s="209"/>
      <c r="AB36" s="209"/>
      <c r="AC36" s="209"/>
      <c r="AD36" s="209"/>
      <c r="AE36" s="209"/>
      <c r="AF36" s="209"/>
      <c r="AG36" s="209" t="s">
        <v>173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5">
      <c r="A37" s="226"/>
      <c r="B37" s="227"/>
      <c r="C37" s="264" t="s">
        <v>200</v>
      </c>
      <c r="D37" s="260"/>
      <c r="E37" s="261">
        <v>-2.5</v>
      </c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09"/>
      <c r="Z37" s="209"/>
      <c r="AA37" s="209"/>
      <c r="AB37" s="209"/>
      <c r="AC37" s="209"/>
      <c r="AD37" s="209"/>
      <c r="AE37" s="209"/>
      <c r="AF37" s="209"/>
      <c r="AG37" s="209" t="s">
        <v>173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5">
      <c r="A38" s="226"/>
      <c r="B38" s="227"/>
      <c r="C38" s="264" t="s">
        <v>201</v>
      </c>
      <c r="D38" s="260"/>
      <c r="E38" s="261">
        <v>-1.6</v>
      </c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09"/>
      <c r="Z38" s="209"/>
      <c r="AA38" s="209"/>
      <c r="AB38" s="209"/>
      <c r="AC38" s="209"/>
      <c r="AD38" s="209"/>
      <c r="AE38" s="209"/>
      <c r="AF38" s="209"/>
      <c r="AG38" s="209" t="s">
        <v>173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5">
      <c r="A39" s="226"/>
      <c r="B39" s="227"/>
      <c r="C39" s="264" t="s">
        <v>202</v>
      </c>
      <c r="D39" s="260"/>
      <c r="E39" s="261">
        <v>-3.6</v>
      </c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09"/>
      <c r="Z39" s="209"/>
      <c r="AA39" s="209"/>
      <c r="AB39" s="209"/>
      <c r="AC39" s="209"/>
      <c r="AD39" s="209"/>
      <c r="AE39" s="209"/>
      <c r="AF39" s="209"/>
      <c r="AG39" s="209" t="s">
        <v>173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5">
      <c r="A40" s="226"/>
      <c r="B40" s="227"/>
      <c r="C40" s="264" t="s">
        <v>203</v>
      </c>
      <c r="D40" s="260"/>
      <c r="E40" s="261">
        <v>10.92</v>
      </c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09"/>
      <c r="Z40" s="209"/>
      <c r="AA40" s="209"/>
      <c r="AB40" s="209"/>
      <c r="AC40" s="209"/>
      <c r="AD40" s="209"/>
      <c r="AE40" s="209"/>
      <c r="AF40" s="209"/>
      <c r="AG40" s="209" t="s">
        <v>173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5">
      <c r="A41" s="226"/>
      <c r="B41" s="227"/>
      <c r="C41" s="264" t="s">
        <v>204</v>
      </c>
      <c r="D41" s="260"/>
      <c r="E41" s="261">
        <v>-1.2</v>
      </c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09"/>
      <c r="Z41" s="209"/>
      <c r="AA41" s="209"/>
      <c r="AB41" s="209"/>
      <c r="AC41" s="209"/>
      <c r="AD41" s="209"/>
      <c r="AE41" s="209"/>
      <c r="AF41" s="209"/>
      <c r="AG41" s="209" t="s">
        <v>173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5">
      <c r="A42" s="226"/>
      <c r="B42" s="227"/>
      <c r="C42" s="264" t="s">
        <v>205</v>
      </c>
      <c r="D42" s="260"/>
      <c r="E42" s="261">
        <v>42.64</v>
      </c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09"/>
      <c r="Z42" s="209"/>
      <c r="AA42" s="209"/>
      <c r="AB42" s="209"/>
      <c r="AC42" s="209"/>
      <c r="AD42" s="209"/>
      <c r="AE42" s="209"/>
      <c r="AF42" s="209"/>
      <c r="AG42" s="209" t="s">
        <v>173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26"/>
      <c r="B43" s="227"/>
      <c r="C43" s="264" t="s">
        <v>200</v>
      </c>
      <c r="D43" s="260"/>
      <c r="E43" s="261">
        <v>-2.5</v>
      </c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09"/>
      <c r="Z43" s="209"/>
      <c r="AA43" s="209"/>
      <c r="AB43" s="209"/>
      <c r="AC43" s="209"/>
      <c r="AD43" s="209"/>
      <c r="AE43" s="209"/>
      <c r="AF43" s="209"/>
      <c r="AG43" s="209" t="s">
        <v>173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5">
      <c r="A44" s="226"/>
      <c r="B44" s="227"/>
      <c r="C44" s="264" t="s">
        <v>206</v>
      </c>
      <c r="D44" s="260"/>
      <c r="E44" s="261">
        <v>-7.28</v>
      </c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09"/>
      <c r="Z44" s="209"/>
      <c r="AA44" s="209"/>
      <c r="AB44" s="209"/>
      <c r="AC44" s="209"/>
      <c r="AD44" s="209"/>
      <c r="AE44" s="209"/>
      <c r="AF44" s="209"/>
      <c r="AG44" s="209" t="s">
        <v>173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1" x14ac:dyDescent="0.25">
      <c r="A45" s="226"/>
      <c r="B45" s="227"/>
      <c r="C45" s="264" t="s">
        <v>207</v>
      </c>
      <c r="D45" s="260"/>
      <c r="E45" s="261">
        <v>-3.24</v>
      </c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09"/>
      <c r="Z45" s="209"/>
      <c r="AA45" s="209"/>
      <c r="AB45" s="209"/>
      <c r="AC45" s="209"/>
      <c r="AD45" s="209"/>
      <c r="AE45" s="209"/>
      <c r="AF45" s="209"/>
      <c r="AG45" s="209" t="s">
        <v>173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1" x14ac:dyDescent="0.25">
      <c r="A46" s="226"/>
      <c r="B46" s="227"/>
      <c r="C46" s="264" t="s">
        <v>208</v>
      </c>
      <c r="D46" s="260"/>
      <c r="E46" s="261">
        <v>3.63</v>
      </c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09"/>
      <c r="Z46" s="209"/>
      <c r="AA46" s="209"/>
      <c r="AB46" s="209"/>
      <c r="AC46" s="209"/>
      <c r="AD46" s="209"/>
      <c r="AE46" s="209"/>
      <c r="AF46" s="209"/>
      <c r="AG46" s="209" t="s">
        <v>173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5">
      <c r="A47" s="226"/>
      <c r="B47" s="227"/>
      <c r="C47" s="264" t="s">
        <v>209</v>
      </c>
      <c r="D47" s="260"/>
      <c r="E47" s="261">
        <v>-0.3</v>
      </c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09"/>
      <c r="Z47" s="209"/>
      <c r="AA47" s="209"/>
      <c r="AB47" s="209"/>
      <c r="AC47" s="209"/>
      <c r="AD47" s="209"/>
      <c r="AE47" s="209"/>
      <c r="AF47" s="209"/>
      <c r="AG47" s="209" t="s">
        <v>173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1" x14ac:dyDescent="0.25">
      <c r="A48" s="226"/>
      <c r="B48" s="227"/>
      <c r="C48" s="264" t="s">
        <v>210</v>
      </c>
      <c r="D48" s="260"/>
      <c r="E48" s="261">
        <v>22.88</v>
      </c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09"/>
      <c r="Z48" s="209"/>
      <c r="AA48" s="209"/>
      <c r="AB48" s="209"/>
      <c r="AC48" s="209"/>
      <c r="AD48" s="209"/>
      <c r="AE48" s="209"/>
      <c r="AF48" s="209"/>
      <c r="AG48" s="209" t="s">
        <v>173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5">
      <c r="A49" s="226"/>
      <c r="B49" s="227"/>
      <c r="C49" s="264" t="s">
        <v>211</v>
      </c>
      <c r="D49" s="260"/>
      <c r="E49" s="261">
        <v>-2.08</v>
      </c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09"/>
      <c r="Z49" s="209"/>
      <c r="AA49" s="209"/>
      <c r="AB49" s="209"/>
      <c r="AC49" s="209"/>
      <c r="AD49" s="209"/>
      <c r="AE49" s="209"/>
      <c r="AF49" s="209"/>
      <c r="AG49" s="209" t="s">
        <v>173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5">
      <c r="A50" s="226"/>
      <c r="B50" s="227"/>
      <c r="C50" s="264" t="s">
        <v>212</v>
      </c>
      <c r="D50" s="260"/>
      <c r="E50" s="261">
        <v>4.0999999999999996</v>
      </c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09"/>
      <c r="Z50" s="209"/>
      <c r="AA50" s="209"/>
      <c r="AB50" s="209"/>
      <c r="AC50" s="209"/>
      <c r="AD50" s="209"/>
      <c r="AE50" s="209"/>
      <c r="AF50" s="209"/>
      <c r="AG50" s="209" t="s">
        <v>173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1" x14ac:dyDescent="0.25">
      <c r="A51" s="237">
        <v>11</v>
      </c>
      <c r="B51" s="238" t="s">
        <v>213</v>
      </c>
      <c r="C51" s="252" t="s">
        <v>214</v>
      </c>
      <c r="D51" s="239" t="s">
        <v>171</v>
      </c>
      <c r="E51" s="240">
        <v>1.85</v>
      </c>
      <c r="F51" s="241"/>
      <c r="G51" s="242">
        <f>ROUND(E51*F51,2)</f>
        <v>0</v>
      </c>
      <c r="H51" s="229">
        <v>172.3</v>
      </c>
      <c r="I51" s="228">
        <f>ROUND(E51*H51,2)</f>
        <v>318.76</v>
      </c>
      <c r="J51" s="229">
        <v>1087</v>
      </c>
      <c r="K51" s="228">
        <f>ROUND(E51*J51,2)</f>
        <v>2010.95</v>
      </c>
      <c r="L51" s="228">
        <v>15</v>
      </c>
      <c r="M51" s="228">
        <f>G51*(1+L51/100)</f>
        <v>0</v>
      </c>
      <c r="N51" s="228">
        <v>5.8500000000000003E-2</v>
      </c>
      <c r="O51" s="228">
        <f>ROUND(E51*N51,2)</f>
        <v>0.11</v>
      </c>
      <c r="P51" s="228">
        <v>0</v>
      </c>
      <c r="Q51" s="228">
        <f>ROUND(E51*P51,2)</f>
        <v>0</v>
      </c>
      <c r="R51" s="228"/>
      <c r="S51" s="228" t="s">
        <v>168</v>
      </c>
      <c r="T51" s="228" t="s">
        <v>136</v>
      </c>
      <c r="U51" s="228">
        <v>1.86904</v>
      </c>
      <c r="V51" s="228">
        <f>ROUND(E51*U51,2)</f>
        <v>3.46</v>
      </c>
      <c r="W51" s="228"/>
      <c r="X51" s="228" t="s">
        <v>164</v>
      </c>
      <c r="Y51" s="209"/>
      <c r="Z51" s="209"/>
      <c r="AA51" s="209"/>
      <c r="AB51" s="209"/>
      <c r="AC51" s="209"/>
      <c r="AD51" s="209"/>
      <c r="AE51" s="209"/>
      <c r="AF51" s="209"/>
      <c r="AG51" s="209" t="s">
        <v>165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5">
      <c r="A52" s="226"/>
      <c r="B52" s="227"/>
      <c r="C52" s="264" t="s">
        <v>215</v>
      </c>
      <c r="D52" s="260"/>
      <c r="E52" s="261">
        <v>0.35</v>
      </c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09"/>
      <c r="Z52" s="209"/>
      <c r="AA52" s="209"/>
      <c r="AB52" s="209"/>
      <c r="AC52" s="209"/>
      <c r="AD52" s="209"/>
      <c r="AE52" s="209"/>
      <c r="AF52" s="209"/>
      <c r="AG52" s="209" t="s">
        <v>173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5">
      <c r="A53" s="226"/>
      <c r="B53" s="227"/>
      <c r="C53" s="264" t="s">
        <v>216</v>
      </c>
      <c r="D53" s="260"/>
      <c r="E53" s="261">
        <v>1.5</v>
      </c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09"/>
      <c r="Z53" s="209"/>
      <c r="AA53" s="209"/>
      <c r="AB53" s="209"/>
      <c r="AC53" s="209"/>
      <c r="AD53" s="209"/>
      <c r="AE53" s="209"/>
      <c r="AF53" s="209"/>
      <c r="AG53" s="209" t="s">
        <v>173</v>
      </c>
      <c r="AH53" s="209">
        <v>0</v>
      </c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5">
      <c r="A54" s="237">
        <v>12</v>
      </c>
      <c r="B54" s="238" t="s">
        <v>217</v>
      </c>
      <c r="C54" s="252" t="s">
        <v>218</v>
      </c>
      <c r="D54" s="239" t="s">
        <v>171</v>
      </c>
      <c r="E54" s="240">
        <v>2.8</v>
      </c>
      <c r="F54" s="241"/>
      <c r="G54" s="242">
        <f>ROUND(E54*F54,2)</f>
        <v>0</v>
      </c>
      <c r="H54" s="229">
        <v>58.95</v>
      </c>
      <c r="I54" s="228">
        <f>ROUND(E54*H54,2)</f>
        <v>165.06</v>
      </c>
      <c r="J54" s="229">
        <v>337.25</v>
      </c>
      <c r="K54" s="228">
        <f>ROUND(E54*J54,2)</f>
        <v>944.3</v>
      </c>
      <c r="L54" s="228">
        <v>15</v>
      </c>
      <c r="M54" s="228">
        <f>G54*(1+L54/100)</f>
        <v>0</v>
      </c>
      <c r="N54" s="228">
        <v>4.5580000000000002E-2</v>
      </c>
      <c r="O54" s="228">
        <f>ROUND(E54*N54,2)</f>
        <v>0.13</v>
      </c>
      <c r="P54" s="228">
        <v>0</v>
      </c>
      <c r="Q54" s="228">
        <f>ROUND(E54*P54,2)</f>
        <v>0</v>
      </c>
      <c r="R54" s="228"/>
      <c r="S54" s="228" t="s">
        <v>168</v>
      </c>
      <c r="T54" s="228" t="s">
        <v>136</v>
      </c>
      <c r="U54" s="228">
        <v>0.60799999999999998</v>
      </c>
      <c r="V54" s="228">
        <f>ROUND(E54*U54,2)</f>
        <v>1.7</v>
      </c>
      <c r="W54" s="228"/>
      <c r="X54" s="228" t="s">
        <v>164</v>
      </c>
      <c r="Y54" s="209"/>
      <c r="Z54" s="209"/>
      <c r="AA54" s="209"/>
      <c r="AB54" s="209"/>
      <c r="AC54" s="209"/>
      <c r="AD54" s="209"/>
      <c r="AE54" s="209"/>
      <c r="AF54" s="209"/>
      <c r="AG54" s="209" t="s">
        <v>165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5">
      <c r="A55" s="226"/>
      <c r="B55" s="227"/>
      <c r="C55" s="264" t="s">
        <v>219</v>
      </c>
      <c r="D55" s="260"/>
      <c r="E55" s="261">
        <v>2.8</v>
      </c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09"/>
      <c r="Z55" s="209"/>
      <c r="AA55" s="209"/>
      <c r="AB55" s="209"/>
      <c r="AC55" s="209"/>
      <c r="AD55" s="209"/>
      <c r="AE55" s="209"/>
      <c r="AF55" s="209"/>
      <c r="AG55" s="209" t="s">
        <v>173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x14ac:dyDescent="0.25">
      <c r="A56" s="231" t="s">
        <v>130</v>
      </c>
      <c r="B56" s="232" t="s">
        <v>58</v>
      </c>
      <c r="C56" s="250" t="s">
        <v>59</v>
      </c>
      <c r="D56" s="233"/>
      <c r="E56" s="234"/>
      <c r="F56" s="235"/>
      <c r="G56" s="236">
        <f>SUMIF(AG57:AG68,"&lt;&gt;NOR",G57:G68)</f>
        <v>0</v>
      </c>
      <c r="H56" s="230"/>
      <c r="I56" s="230">
        <f>SUM(I57:I68)</f>
        <v>6349.99</v>
      </c>
      <c r="J56" s="230"/>
      <c r="K56" s="230">
        <f>SUM(K57:K68)</f>
        <v>4181.38</v>
      </c>
      <c r="L56" s="230"/>
      <c r="M56" s="230">
        <f>SUM(M57:M68)</f>
        <v>0</v>
      </c>
      <c r="N56" s="230"/>
      <c r="O56" s="230">
        <f>SUM(O57:O68)</f>
        <v>0.28999999999999998</v>
      </c>
      <c r="P56" s="230"/>
      <c r="Q56" s="230">
        <f>SUM(Q57:Q68)</f>
        <v>0</v>
      </c>
      <c r="R56" s="230"/>
      <c r="S56" s="230"/>
      <c r="T56" s="230"/>
      <c r="U56" s="230"/>
      <c r="V56" s="230">
        <f>SUM(V57:V68)</f>
        <v>7.56</v>
      </c>
      <c r="W56" s="230"/>
      <c r="X56" s="230"/>
      <c r="AG56" t="s">
        <v>131</v>
      </c>
    </row>
    <row r="57" spans="1:60" outlineLevel="1" x14ac:dyDescent="0.25">
      <c r="A57" s="237">
        <v>13</v>
      </c>
      <c r="B57" s="238" t="s">
        <v>220</v>
      </c>
      <c r="C57" s="252" t="s">
        <v>221</v>
      </c>
      <c r="D57" s="239" t="s">
        <v>171</v>
      </c>
      <c r="E57" s="240">
        <v>15.82</v>
      </c>
      <c r="F57" s="241"/>
      <c r="G57" s="242">
        <f>ROUND(E57*F57,2)</f>
        <v>0</v>
      </c>
      <c r="H57" s="229">
        <v>46.37</v>
      </c>
      <c r="I57" s="228">
        <f>ROUND(E57*H57,2)</f>
        <v>733.57</v>
      </c>
      <c r="J57" s="229">
        <v>49.33</v>
      </c>
      <c r="K57" s="228">
        <f>ROUND(E57*J57,2)</f>
        <v>780.4</v>
      </c>
      <c r="L57" s="228">
        <v>15</v>
      </c>
      <c r="M57" s="228">
        <f>G57*(1+L57/100)</f>
        <v>0</v>
      </c>
      <c r="N57" s="228">
        <v>2.5999999999999998E-4</v>
      </c>
      <c r="O57" s="228">
        <f>ROUND(E57*N57,2)</f>
        <v>0</v>
      </c>
      <c r="P57" s="228">
        <v>0</v>
      </c>
      <c r="Q57" s="228">
        <f>ROUND(E57*P57,2)</f>
        <v>0</v>
      </c>
      <c r="R57" s="228"/>
      <c r="S57" s="228" t="s">
        <v>168</v>
      </c>
      <c r="T57" s="228" t="s">
        <v>136</v>
      </c>
      <c r="U57" s="228">
        <v>0.09</v>
      </c>
      <c r="V57" s="228">
        <f>ROUND(E57*U57,2)</f>
        <v>1.42</v>
      </c>
      <c r="W57" s="228"/>
      <c r="X57" s="228" t="s">
        <v>164</v>
      </c>
      <c r="Y57" s="209"/>
      <c r="Z57" s="209"/>
      <c r="AA57" s="209"/>
      <c r="AB57" s="209"/>
      <c r="AC57" s="209"/>
      <c r="AD57" s="209"/>
      <c r="AE57" s="209"/>
      <c r="AF57" s="209"/>
      <c r="AG57" s="209" t="s">
        <v>165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5">
      <c r="A58" s="226"/>
      <c r="B58" s="227"/>
      <c r="C58" s="264" t="s">
        <v>194</v>
      </c>
      <c r="D58" s="260"/>
      <c r="E58" s="261">
        <v>0.98</v>
      </c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09"/>
      <c r="Z58" s="209"/>
      <c r="AA58" s="209"/>
      <c r="AB58" s="209"/>
      <c r="AC58" s="209"/>
      <c r="AD58" s="209"/>
      <c r="AE58" s="209"/>
      <c r="AF58" s="209"/>
      <c r="AG58" s="209" t="s">
        <v>173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5">
      <c r="A59" s="226"/>
      <c r="B59" s="227"/>
      <c r="C59" s="264" t="s">
        <v>196</v>
      </c>
      <c r="D59" s="260"/>
      <c r="E59" s="261">
        <v>8.4</v>
      </c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09"/>
      <c r="Z59" s="209"/>
      <c r="AA59" s="209"/>
      <c r="AB59" s="209"/>
      <c r="AC59" s="209"/>
      <c r="AD59" s="209"/>
      <c r="AE59" s="209"/>
      <c r="AF59" s="209"/>
      <c r="AG59" s="209" t="s">
        <v>173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1" x14ac:dyDescent="0.25">
      <c r="A60" s="226"/>
      <c r="B60" s="227"/>
      <c r="C60" s="264" t="s">
        <v>172</v>
      </c>
      <c r="D60" s="260"/>
      <c r="E60" s="261">
        <v>6.44</v>
      </c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09"/>
      <c r="Z60" s="209"/>
      <c r="AA60" s="209"/>
      <c r="AB60" s="209"/>
      <c r="AC60" s="209"/>
      <c r="AD60" s="209"/>
      <c r="AE60" s="209"/>
      <c r="AF60" s="209"/>
      <c r="AG60" s="209" t="s">
        <v>173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5">
      <c r="A61" s="237">
        <v>14</v>
      </c>
      <c r="B61" s="238" t="s">
        <v>222</v>
      </c>
      <c r="C61" s="252" t="s">
        <v>223</v>
      </c>
      <c r="D61" s="239" t="s">
        <v>171</v>
      </c>
      <c r="E61" s="240">
        <v>15.82</v>
      </c>
      <c r="F61" s="241"/>
      <c r="G61" s="242">
        <f>ROUND(E61*F61,2)</f>
        <v>0</v>
      </c>
      <c r="H61" s="229">
        <v>355.02</v>
      </c>
      <c r="I61" s="228">
        <f>ROUND(E61*H61,2)</f>
        <v>5616.42</v>
      </c>
      <c r="J61" s="229">
        <v>206.78</v>
      </c>
      <c r="K61" s="228">
        <f>ROUND(E61*J61,2)</f>
        <v>3271.26</v>
      </c>
      <c r="L61" s="228">
        <v>15</v>
      </c>
      <c r="M61" s="228">
        <f>G61*(1+L61/100)</f>
        <v>0</v>
      </c>
      <c r="N61" s="228">
        <v>1.806E-2</v>
      </c>
      <c r="O61" s="228">
        <f>ROUND(E61*N61,2)</f>
        <v>0.28999999999999998</v>
      </c>
      <c r="P61" s="228">
        <v>0</v>
      </c>
      <c r="Q61" s="228">
        <f>ROUND(E61*P61,2)</f>
        <v>0</v>
      </c>
      <c r="R61" s="228"/>
      <c r="S61" s="228" t="s">
        <v>168</v>
      </c>
      <c r="T61" s="228" t="s">
        <v>136</v>
      </c>
      <c r="U61" s="228">
        <v>0.372</v>
      </c>
      <c r="V61" s="228">
        <f>ROUND(E61*U61,2)</f>
        <v>5.89</v>
      </c>
      <c r="W61" s="228"/>
      <c r="X61" s="228" t="s">
        <v>164</v>
      </c>
      <c r="Y61" s="209"/>
      <c r="Z61" s="209"/>
      <c r="AA61" s="209"/>
      <c r="AB61" s="209"/>
      <c r="AC61" s="209"/>
      <c r="AD61" s="209"/>
      <c r="AE61" s="209"/>
      <c r="AF61" s="209"/>
      <c r="AG61" s="209" t="s">
        <v>165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1" x14ac:dyDescent="0.25">
      <c r="A62" s="226"/>
      <c r="B62" s="227"/>
      <c r="C62" s="264" t="s">
        <v>194</v>
      </c>
      <c r="D62" s="260"/>
      <c r="E62" s="261">
        <v>0.98</v>
      </c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09"/>
      <c r="Z62" s="209"/>
      <c r="AA62" s="209"/>
      <c r="AB62" s="209"/>
      <c r="AC62" s="209"/>
      <c r="AD62" s="209"/>
      <c r="AE62" s="209"/>
      <c r="AF62" s="209"/>
      <c r="AG62" s="209" t="s">
        <v>173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5">
      <c r="A63" s="226"/>
      <c r="B63" s="227"/>
      <c r="C63" s="264" t="s">
        <v>196</v>
      </c>
      <c r="D63" s="260"/>
      <c r="E63" s="261">
        <v>8.4</v>
      </c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09"/>
      <c r="Z63" s="209"/>
      <c r="AA63" s="209"/>
      <c r="AB63" s="209"/>
      <c r="AC63" s="209"/>
      <c r="AD63" s="209"/>
      <c r="AE63" s="209"/>
      <c r="AF63" s="209"/>
      <c r="AG63" s="209" t="s">
        <v>173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1" x14ac:dyDescent="0.25">
      <c r="A64" s="226"/>
      <c r="B64" s="227"/>
      <c r="C64" s="264" t="s">
        <v>172</v>
      </c>
      <c r="D64" s="260"/>
      <c r="E64" s="261">
        <v>6.44</v>
      </c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09"/>
      <c r="Z64" s="209"/>
      <c r="AA64" s="209"/>
      <c r="AB64" s="209"/>
      <c r="AC64" s="209"/>
      <c r="AD64" s="209"/>
      <c r="AE64" s="209"/>
      <c r="AF64" s="209"/>
      <c r="AG64" s="209" t="s">
        <v>173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5">
      <c r="A65" s="237">
        <v>15</v>
      </c>
      <c r="B65" s="238" t="s">
        <v>224</v>
      </c>
      <c r="C65" s="252" t="s">
        <v>225</v>
      </c>
      <c r="D65" s="239" t="s">
        <v>171</v>
      </c>
      <c r="E65" s="240">
        <v>15.82</v>
      </c>
      <c r="F65" s="241"/>
      <c r="G65" s="242">
        <f>ROUND(E65*F65,2)</f>
        <v>0</v>
      </c>
      <c r="H65" s="229">
        <v>0</v>
      </c>
      <c r="I65" s="228">
        <f>ROUND(E65*H65,2)</f>
        <v>0</v>
      </c>
      <c r="J65" s="229">
        <v>8.1999999999999993</v>
      </c>
      <c r="K65" s="228">
        <f>ROUND(E65*J65,2)</f>
        <v>129.72</v>
      </c>
      <c r="L65" s="228">
        <v>15</v>
      </c>
      <c r="M65" s="228">
        <f>G65*(1+L65/100)</f>
        <v>0</v>
      </c>
      <c r="N65" s="228">
        <v>0</v>
      </c>
      <c r="O65" s="228">
        <f>ROUND(E65*N65,2)</f>
        <v>0</v>
      </c>
      <c r="P65" s="228">
        <v>0</v>
      </c>
      <c r="Q65" s="228">
        <f>ROUND(E65*P65,2)</f>
        <v>0</v>
      </c>
      <c r="R65" s="228"/>
      <c r="S65" s="228" t="s">
        <v>135</v>
      </c>
      <c r="T65" s="228" t="s">
        <v>136</v>
      </c>
      <c r="U65" s="228">
        <v>1.6E-2</v>
      </c>
      <c r="V65" s="228">
        <f>ROUND(E65*U65,2)</f>
        <v>0.25</v>
      </c>
      <c r="W65" s="228"/>
      <c r="X65" s="228" t="s">
        <v>164</v>
      </c>
      <c r="Y65" s="209"/>
      <c r="Z65" s="209"/>
      <c r="AA65" s="209"/>
      <c r="AB65" s="209"/>
      <c r="AC65" s="209"/>
      <c r="AD65" s="209"/>
      <c r="AE65" s="209"/>
      <c r="AF65" s="209"/>
      <c r="AG65" s="209" t="s">
        <v>165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5">
      <c r="A66" s="226"/>
      <c r="B66" s="227"/>
      <c r="C66" s="264" t="s">
        <v>194</v>
      </c>
      <c r="D66" s="260"/>
      <c r="E66" s="261">
        <v>0.98</v>
      </c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09"/>
      <c r="Z66" s="209"/>
      <c r="AA66" s="209"/>
      <c r="AB66" s="209"/>
      <c r="AC66" s="209"/>
      <c r="AD66" s="209"/>
      <c r="AE66" s="209"/>
      <c r="AF66" s="209"/>
      <c r="AG66" s="209" t="s">
        <v>173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5">
      <c r="A67" s="226"/>
      <c r="B67" s="227"/>
      <c r="C67" s="264" t="s">
        <v>196</v>
      </c>
      <c r="D67" s="260"/>
      <c r="E67" s="261">
        <v>8.4</v>
      </c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09"/>
      <c r="Z67" s="209"/>
      <c r="AA67" s="209"/>
      <c r="AB67" s="209"/>
      <c r="AC67" s="209"/>
      <c r="AD67" s="209"/>
      <c r="AE67" s="209"/>
      <c r="AF67" s="209"/>
      <c r="AG67" s="209" t="s">
        <v>173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1" x14ac:dyDescent="0.25">
      <c r="A68" s="226"/>
      <c r="B68" s="227"/>
      <c r="C68" s="264" t="s">
        <v>172</v>
      </c>
      <c r="D68" s="260"/>
      <c r="E68" s="261">
        <v>6.44</v>
      </c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09"/>
      <c r="Z68" s="209"/>
      <c r="AA68" s="209"/>
      <c r="AB68" s="209"/>
      <c r="AC68" s="209"/>
      <c r="AD68" s="209"/>
      <c r="AE68" s="209"/>
      <c r="AF68" s="209"/>
      <c r="AG68" s="209" t="s">
        <v>173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ht="26.4" x14ac:dyDescent="0.25">
      <c r="A69" s="231" t="s">
        <v>130</v>
      </c>
      <c r="B69" s="232" t="s">
        <v>60</v>
      </c>
      <c r="C69" s="250" t="s">
        <v>61</v>
      </c>
      <c r="D69" s="233"/>
      <c r="E69" s="234"/>
      <c r="F69" s="235"/>
      <c r="G69" s="236">
        <f>SUMIF(AG70:AG79,"&lt;&gt;NOR",G70:G79)</f>
        <v>0</v>
      </c>
      <c r="H69" s="230"/>
      <c r="I69" s="230">
        <f>SUM(I70:I79)</f>
        <v>67.179999999999993</v>
      </c>
      <c r="J69" s="230"/>
      <c r="K69" s="230">
        <f>SUM(K70:K79)</f>
        <v>5522.36</v>
      </c>
      <c r="L69" s="230"/>
      <c r="M69" s="230">
        <f>SUM(M70:M79)</f>
        <v>0</v>
      </c>
      <c r="N69" s="230"/>
      <c r="O69" s="230">
        <f>SUM(O70:O79)</f>
        <v>0</v>
      </c>
      <c r="P69" s="230"/>
      <c r="Q69" s="230">
        <f>SUM(Q70:Q79)</f>
        <v>0</v>
      </c>
      <c r="R69" s="230"/>
      <c r="S69" s="230"/>
      <c r="T69" s="230"/>
      <c r="U69" s="230"/>
      <c r="V69" s="230">
        <f>SUM(V70:V79)</f>
        <v>12.12</v>
      </c>
      <c r="W69" s="230"/>
      <c r="X69" s="230"/>
      <c r="AG69" t="s">
        <v>131</v>
      </c>
    </row>
    <row r="70" spans="1:60" outlineLevel="1" x14ac:dyDescent="0.25">
      <c r="A70" s="237">
        <v>16</v>
      </c>
      <c r="B70" s="238" t="s">
        <v>226</v>
      </c>
      <c r="C70" s="252" t="s">
        <v>227</v>
      </c>
      <c r="D70" s="239" t="s">
        <v>171</v>
      </c>
      <c r="E70" s="240">
        <v>37.1</v>
      </c>
      <c r="F70" s="241"/>
      <c r="G70" s="242">
        <f>ROUND(E70*F70,2)</f>
        <v>0</v>
      </c>
      <c r="H70" s="229">
        <v>1.65</v>
      </c>
      <c r="I70" s="228">
        <f>ROUND(E70*H70,2)</f>
        <v>61.22</v>
      </c>
      <c r="J70" s="229">
        <v>140.35</v>
      </c>
      <c r="K70" s="228">
        <f>ROUND(E70*J70,2)</f>
        <v>5206.99</v>
      </c>
      <c r="L70" s="228">
        <v>15</v>
      </c>
      <c r="M70" s="228">
        <f>G70*(1+L70/100)</f>
        <v>0</v>
      </c>
      <c r="N70" s="228">
        <v>4.0000000000000003E-5</v>
      </c>
      <c r="O70" s="228">
        <f>ROUND(E70*N70,2)</f>
        <v>0</v>
      </c>
      <c r="P70" s="228">
        <v>0</v>
      </c>
      <c r="Q70" s="228">
        <f>ROUND(E70*P70,2)</f>
        <v>0</v>
      </c>
      <c r="R70" s="228"/>
      <c r="S70" s="228" t="s">
        <v>168</v>
      </c>
      <c r="T70" s="228" t="s">
        <v>136</v>
      </c>
      <c r="U70" s="228">
        <v>0.308</v>
      </c>
      <c r="V70" s="228">
        <f>ROUND(E70*U70,2)</f>
        <v>11.43</v>
      </c>
      <c r="W70" s="228"/>
      <c r="X70" s="228" t="s">
        <v>164</v>
      </c>
      <c r="Y70" s="209"/>
      <c r="Z70" s="209"/>
      <c r="AA70" s="209"/>
      <c r="AB70" s="209"/>
      <c r="AC70" s="209"/>
      <c r="AD70" s="209"/>
      <c r="AE70" s="209"/>
      <c r="AF70" s="209"/>
      <c r="AG70" s="209" t="s">
        <v>165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5">
      <c r="A71" s="226"/>
      <c r="B71" s="227"/>
      <c r="C71" s="264" t="s">
        <v>194</v>
      </c>
      <c r="D71" s="260"/>
      <c r="E71" s="261">
        <v>0.98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09"/>
      <c r="Z71" s="209"/>
      <c r="AA71" s="209"/>
      <c r="AB71" s="209"/>
      <c r="AC71" s="209"/>
      <c r="AD71" s="209"/>
      <c r="AE71" s="209"/>
      <c r="AF71" s="209"/>
      <c r="AG71" s="209" t="s">
        <v>173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1" x14ac:dyDescent="0.25">
      <c r="A72" s="226"/>
      <c r="B72" s="227"/>
      <c r="C72" s="264" t="s">
        <v>196</v>
      </c>
      <c r="D72" s="260"/>
      <c r="E72" s="261">
        <v>8.4</v>
      </c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09"/>
      <c r="Z72" s="209"/>
      <c r="AA72" s="209"/>
      <c r="AB72" s="209"/>
      <c r="AC72" s="209"/>
      <c r="AD72" s="209"/>
      <c r="AE72" s="209"/>
      <c r="AF72" s="209"/>
      <c r="AG72" s="209" t="s">
        <v>173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5">
      <c r="A73" s="226"/>
      <c r="B73" s="227"/>
      <c r="C73" s="264" t="s">
        <v>172</v>
      </c>
      <c r="D73" s="260"/>
      <c r="E73" s="261">
        <v>6.44</v>
      </c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09"/>
      <c r="Z73" s="209"/>
      <c r="AA73" s="209"/>
      <c r="AB73" s="209"/>
      <c r="AC73" s="209"/>
      <c r="AD73" s="209"/>
      <c r="AE73" s="209"/>
      <c r="AF73" s="209"/>
      <c r="AG73" s="209" t="s">
        <v>173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5">
      <c r="A74" s="226"/>
      <c r="B74" s="227"/>
      <c r="C74" s="264" t="s">
        <v>174</v>
      </c>
      <c r="D74" s="260"/>
      <c r="E74" s="261">
        <v>4.2</v>
      </c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09"/>
      <c r="Z74" s="209"/>
      <c r="AA74" s="209"/>
      <c r="AB74" s="209"/>
      <c r="AC74" s="209"/>
      <c r="AD74" s="209"/>
      <c r="AE74" s="209"/>
      <c r="AF74" s="209"/>
      <c r="AG74" s="209" t="s">
        <v>173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5">
      <c r="A75" s="226"/>
      <c r="B75" s="227"/>
      <c r="C75" s="264" t="s">
        <v>175</v>
      </c>
      <c r="D75" s="260"/>
      <c r="E75" s="261">
        <v>1.08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09"/>
      <c r="Z75" s="209"/>
      <c r="AA75" s="209"/>
      <c r="AB75" s="209"/>
      <c r="AC75" s="209"/>
      <c r="AD75" s="209"/>
      <c r="AE75" s="209"/>
      <c r="AF75" s="209"/>
      <c r="AG75" s="209" t="s">
        <v>173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5">
      <c r="A76" s="226"/>
      <c r="B76" s="227"/>
      <c r="C76" s="264" t="s">
        <v>228</v>
      </c>
      <c r="D76" s="260"/>
      <c r="E76" s="261">
        <v>16</v>
      </c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09"/>
      <c r="Z76" s="209"/>
      <c r="AA76" s="209"/>
      <c r="AB76" s="209"/>
      <c r="AC76" s="209"/>
      <c r="AD76" s="209"/>
      <c r="AE76" s="209"/>
      <c r="AF76" s="209"/>
      <c r="AG76" s="209" t="s">
        <v>173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5">
      <c r="A77" s="237">
        <v>17</v>
      </c>
      <c r="B77" s="238" t="s">
        <v>229</v>
      </c>
      <c r="C77" s="252" t="s">
        <v>230</v>
      </c>
      <c r="D77" s="239" t="s">
        <v>171</v>
      </c>
      <c r="E77" s="240">
        <v>5.32</v>
      </c>
      <c r="F77" s="241"/>
      <c r="G77" s="242">
        <f>ROUND(E77*F77,2)</f>
        <v>0</v>
      </c>
      <c r="H77" s="229">
        <v>1.1200000000000001</v>
      </c>
      <c r="I77" s="228">
        <f>ROUND(E77*H77,2)</f>
        <v>5.96</v>
      </c>
      <c r="J77" s="229">
        <v>59.28</v>
      </c>
      <c r="K77" s="228">
        <f>ROUND(E77*J77,2)</f>
        <v>315.37</v>
      </c>
      <c r="L77" s="228">
        <v>15</v>
      </c>
      <c r="M77" s="228">
        <f>G77*(1+L77/100)</f>
        <v>0</v>
      </c>
      <c r="N77" s="228">
        <v>1.0000000000000001E-5</v>
      </c>
      <c r="O77" s="228">
        <f>ROUND(E77*N77,2)</f>
        <v>0</v>
      </c>
      <c r="P77" s="228">
        <v>0</v>
      </c>
      <c r="Q77" s="228">
        <f>ROUND(E77*P77,2)</f>
        <v>0</v>
      </c>
      <c r="R77" s="228"/>
      <c r="S77" s="228" t="s">
        <v>168</v>
      </c>
      <c r="T77" s="228" t="s">
        <v>136</v>
      </c>
      <c r="U77" s="228">
        <v>0.13</v>
      </c>
      <c r="V77" s="228">
        <f>ROUND(E77*U77,2)</f>
        <v>0.69</v>
      </c>
      <c r="W77" s="228"/>
      <c r="X77" s="228" t="s">
        <v>164</v>
      </c>
      <c r="Y77" s="209"/>
      <c r="Z77" s="209"/>
      <c r="AA77" s="209"/>
      <c r="AB77" s="209"/>
      <c r="AC77" s="209"/>
      <c r="AD77" s="209"/>
      <c r="AE77" s="209"/>
      <c r="AF77" s="209"/>
      <c r="AG77" s="209" t="s">
        <v>165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1" x14ac:dyDescent="0.25">
      <c r="A78" s="226"/>
      <c r="B78" s="227"/>
      <c r="C78" s="264" t="s">
        <v>189</v>
      </c>
      <c r="D78" s="260"/>
      <c r="E78" s="261">
        <v>2.08</v>
      </c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09"/>
      <c r="Z78" s="209"/>
      <c r="AA78" s="209"/>
      <c r="AB78" s="209"/>
      <c r="AC78" s="209"/>
      <c r="AD78" s="209"/>
      <c r="AE78" s="209"/>
      <c r="AF78" s="209"/>
      <c r="AG78" s="209" t="s">
        <v>173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5">
      <c r="A79" s="226"/>
      <c r="B79" s="227"/>
      <c r="C79" s="264" t="s">
        <v>231</v>
      </c>
      <c r="D79" s="260"/>
      <c r="E79" s="261">
        <v>3.24</v>
      </c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09"/>
      <c r="Z79" s="209"/>
      <c r="AA79" s="209"/>
      <c r="AB79" s="209"/>
      <c r="AC79" s="209"/>
      <c r="AD79" s="209"/>
      <c r="AE79" s="209"/>
      <c r="AF79" s="209"/>
      <c r="AG79" s="209" t="s">
        <v>173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x14ac:dyDescent="0.25">
      <c r="A80" s="231" t="s">
        <v>130</v>
      </c>
      <c r="B80" s="232" t="s">
        <v>62</v>
      </c>
      <c r="C80" s="250" t="s">
        <v>63</v>
      </c>
      <c r="D80" s="233"/>
      <c r="E80" s="234"/>
      <c r="F80" s="235"/>
      <c r="G80" s="236">
        <f>SUMIF(AG81:AG112,"&lt;&gt;NOR",G81:G112)</f>
        <v>0</v>
      </c>
      <c r="H80" s="230"/>
      <c r="I80" s="230">
        <f>SUM(I81:I112)</f>
        <v>793.05000000000007</v>
      </c>
      <c r="J80" s="230"/>
      <c r="K80" s="230">
        <f>SUM(K81:K112)</f>
        <v>11335.640000000001</v>
      </c>
      <c r="L80" s="230"/>
      <c r="M80" s="230">
        <f>SUM(M81:M112)</f>
        <v>0</v>
      </c>
      <c r="N80" s="230"/>
      <c r="O80" s="230">
        <f>SUM(O81:O112)</f>
        <v>0.03</v>
      </c>
      <c r="P80" s="230"/>
      <c r="Q80" s="230">
        <f>SUM(Q81:Q112)</f>
        <v>1.42</v>
      </c>
      <c r="R80" s="230"/>
      <c r="S80" s="230"/>
      <c r="T80" s="230"/>
      <c r="U80" s="230"/>
      <c r="V80" s="230">
        <f>SUM(V81:V112)</f>
        <v>23.4</v>
      </c>
      <c r="W80" s="230"/>
      <c r="X80" s="230"/>
      <c r="AG80" t="s">
        <v>131</v>
      </c>
    </row>
    <row r="81" spans="1:60" outlineLevel="1" x14ac:dyDescent="0.25">
      <c r="A81" s="237">
        <v>18</v>
      </c>
      <c r="B81" s="238" t="s">
        <v>232</v>
      </c>
      <c r="C81" s="252" t="s">
        <v>233</v>
      </c>
      <c r="D81" s="239" t="s">
        <v>171</v>
      </c>
      <c r="E81" s="240">
        <v>0.45</v>
      </c>
      <c r="F81" s="241"/>
      <c r="G81" s="242">
        <f>ROUND(E81*F81,2)</f>
        <v>0</v>
      </c>
      <c r="H81" s="229">
        <v>0</v>
      </c>
      <c r="I81" s="228">
        <f>ROUND(E81*H81,2)</f>
        <v>0</v>
      </c>
      <c r="J81" s="229">
        <v>266.5</v>
      </c>
      <c r="K81" s="228">
        <f>ROUND(E81*J81,2)</f>
        <v>119.93</v>
      </c>
      <c r="L81" s="228">
        <v>15</v>
      </c>
      <c r="M81" s="228">
        <f>G81*(1+L81/100)</f>
        <v>0</v>
      </c>
      <c r="N81" s="228">
        <v>0</v>
      </c>
      <c r="O81" s="228">
        <f>ROUND(E81*N81,2)</f>
        <v>0</v>
      </c>
      <c r="P81" s="228">
        <v>6.8000000000000005E-2</v>
      </c>
      <c r="Q81" s="228">
        <f>ROUND(E81*P81,2)</f>
        <v>0.03</v>
      </c>
      <c r="R81" s="228"/>
      <c r="S81" s="228" t="s">
        <v>168</v>
      </c>
      <c r="T81" s="228" t="s">
        <v>168</v>
      </c>
      <c r="U81" s="228">
        <v>0.69</v>
      </c>
      <c r="V81" s="228">
        <f>ROUND(E81*U81,2)</f>
        <v>0.31</v>
      </c>
      <c r="W81" s="228"/>
      <c r="X81" s="228" t="s">
        <v>164</v>
      </c>
      <c r="Y81" s="209"/>
      <c r="Z81" s="209"/>
      <c r="AA81" s="209"/>
      <c r="AB81" s="209"/>
      <c r="AC81" s="209"/>
      <c r="AD81" s="209"/>
      <c r="AE81" s="209"/>
      <c r="AF81" s="209"/>
      <c r="AG81" s="209" t="s">
        <v>165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5">
      <c r="A82" s="226"/>
      <c r="B82" s="227"/>
      <c r="C82" s="264" t="s">
        <v>234</v>
      </c>
      <c r="D82" s="260"/>
      <c r="E82" s="261">
        <v>0.45</v>
      </c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09"/>
      <c r="Z82" s="209"/>
      <c r="AA82" s="209"/>
      <c r="AB82" s="209"/>
      <c r="AC82" s="209"/>
      <c r="AD82" s="209"/>
      <c r="AE82" s="209"/>
      <c r="AF82" s="209"/>
      <c r="AG82" s="209" t="s">
        <v>173</v>
      </c>
      <c r="AH82" s="209">
        <v>0</v>
      </c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1" x14ac:dyDescent="0.25">
      <c r="A83" s="237">
        <v>19</v>
      </c>
      <c r="B83" s="238" t="s">
        <v>235</v>
      </c>
      <c r="C83" s="252" t="s">
        <v>236</v>
      </c>
      <c r="D83" s="239" t="s">
        <v>237</v>
      </c>
      <c r="E83" s="240">
        <v>3.6</v>
      </c>
      <c r="F83" s="241"/>
      <c r="G83" s="242">
        <f>ROUND(E83*F83,2)</f>
        <v>0</v>
      </c>
      <c r="H83" s="229">
        <v>0</v>
      </c>
      <c r="I83" s="228">
        <f>ROUND(E83*H83,2)</f>
        <v>0</v>
      </c>
      <c r="J83" s="229">
        <v>31.1</v>
      </c>
      <c r="K83" s="228">
        <f>ROUND(E83*J83,2)</f>
        <v>111.96</v>
      </c>
      <c r="L83" s="228">
        <v>15</v>
      </c>
      <c r="M83" s="228">
        <f>G83*(1+L83/100)</f>
        <v>0</v>
      </c>
      <c r="N83" s="228">
        <v>0</v>
      </c>
      <c r="O83" s="228">
        <f>ROUND(E83*N83,2)</f>
        <v>0</v>
      </c>
      <c r="P83" s="228">
        <v>4.0000000000000002E-4</v>
      </c>
      <c r="Q83" s="228">
        <f>ROUND(E83*P83,2)</f>
        <v>0</v>
      </c>
      <c r="R83" s="228"/>
      <c r="S83" s="228" t="s">
        <v>168</v>
      </c>
      <c r="T83" s="228" t="s">
        <v>136</v>
      </c>
      <c r="U83" s="228">
        <v>7.0000000000000007E-2</v>
      </c>
      <c r="V83" s="228">
        <f>ROUND(E83*U83,2)</f>
        <v>0.25</v>
      </c>
      <c r="W83" s="228"/>
      <c r="X83" s="228" t="s">
        <v>164</v>
      </c>
      <c r="Y83" s="209"/>
      <c r="Z83" s="209"/>
      <c r="AA83" s="209"/>
      <c r="AB83" s="209"/>
      <c r="AC83" s="209"/>
      <c r="AD83" s="209"/>
      <c r="AE83" s="209"/>
      <c r="AF83" s="209"/>
      <c r="AG83" s="209" t="s">
        <v>165</v>
      </c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1" x14ac:dyDescent="0.25">
      <c r="A84" s="226"/>
      <c r="B84" s="227"/>
      <c r="C84" s="264" t="s">
        <v>238</v>
      </c>
      <c r="D84" s="260"/>
      <c r="E84" s="261">
        <v>3.6</v>
      </c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09"/>
      <c r="Z84" s="209"/>
      <c r="AA84" s="209"/>
      <c r="AB84" s="209"/>
      <c r="AC84" s="209"/>
      <c r="AD84" s="209"/>
      <c r="AE84" s="209"/>
      <c r="AF84" s="209"/>
      <c r="AG84" s="209" t="s">
        <v>173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5">
      <c r="A85" s="243">
        <v>20</v>
      </c>
      <c r="B85" s="244" t="s">
        <v>239</v>
      </c>
      <c r="C85" s="251" t="s">
        <v>240</v>
      </c>
      <c r="D85" s="245" t="s">
        <v>163</v>
      </c>
      <c r="E85" s="246">
        <v>6</v>
      </c>
      <c r="F85" s="247"/>
      <c r="G85" s="248">
        <f>ROUND(E85*F85,2)</f>
        <v>0</v>
      </c>
      <c r="H85" s="229">
        <v>0</v>
      </c>
      <c r="I85" s="228">
        <f>ROUND(E85*H85,2)</f>
        <v>0</v>
      </c>
      <c r="J85" s="229">
        <v>20.2</v>
      </c>
      <c r="K85" s="228">
        <f>ROUND(E85*J85,2)</f>
        <v>121.2</v>
      </c>
      <c r="L85" s="228">
        <v>15</v>
      </c>
      <c r="M85" s="228">
        <f>G85*(1+L85/100)</f>
        <v>0</v>
      </c>
      <c r="N85" s="228">
        <v>0</v>
      </c>
      <c r="O85" s="228">
        <f>ROUND(E85*N85,2)</f>
        <v>0</v>
      </c>
      <c r="P85" s="228">
        <v>0</v>
      </c>
      <c r="Q85" s="228">
        <f>ROUND(E85*P85,2)</f>
        <v>0</v>
      </c>
      <c r="R85" s="228"/>
      <c r="S85" s="228" t="s">
        <v>168</v>
      </c>
      <c r="T85" s="228" t="s">
        <v>136</v>
      </c>
      <c r="U85" s="228">
        <v>0.05</v>
      </c>
      <c r="V85" s="228">
        <f>ROUND(E85*U85,2)</f>
        <v>0.3</v>
      </c>
      <c r="W85" s="228"/>
      <c r="X85" s="228" t="s">
        <v>164</v>
      </c>
      <c r="Y85" s="209"/>
      <c r="Z85" s="209"/>
      <c r="AA85" s="209"/>
      <c r="AB85" s="209"/>
      <c r="AC85" s="209"/>
      <c r="AD85" s="209"/>
      <c r="AE85" s="209"/>
      <c r="AF85" s="209"/>
      <c r="AG85" s="209" t="s">
        <v>165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5">
      <c r="A86" s="243">
        <v>21</v>
      </c>
      <c r="B86" s="244" t="s">
        <v>241</v>
      </c>
      <c r="C86" s="251" t="s">
        <v>242</v>
      </c>
      <c r="D86" s="245" t="s">
        <v>237</v>
      </c>
      <c r="E86" s="246">
        <v>5</v>
      </c>
      <c r="F86" s="247"/>
      <c r="G86" s="248">
        <f>ROUND(E86*F86,2)</f>
        <v>0</v>
      </c>
      <c r="H86" s="229">
        <v>12.86</v>
      </c>
      <c r="I86" s="228">
        <f>ROUND(E86*H86,2)</f>
        <v>64.3</v>
      </c>
      <c r="J86" s="229">
        <v>117.14</v>
      </c>
      <c r="K86" s="228">
        <f>ROUND(E86*J86,2)</f>
        <v>585.70000000000005</v>
      </c>
      <c r="L86" s="228">
        <v>15</v>
      </c>
      <c r="M86" s="228">
        <f>G86*(1+L86/100)</f>
        <v>0</v>
      </c>
      <c r="N86" s="228">
        <v>4.8999999999999998E-4</v>
      </c>
      <c r="O86" s="228">
        <f>ROUND(E86*N86,2)</f>
        <v>0</v>
      </c>
      <c r="P86" s="228">
        <v>6.0000000000000001E-3</v>
      </c>
      <c r="Q86" s="228">
        <f>ROUND(E86*P86,2)</f>
        <v>0.03</v>
      </c>
      <c r="R86" s="228"/>
      <c r="S86" s="228" t="s">
        <v>168</v>
      </c>
      <c r="T86" s="228" t="s">
        <v>136</v>
      </c>
      <c r="U86" s="228">
        <v>0.27400000000000002</v>
      </c>
      <c r="V86" s="228">
        <f>ROUND(E86*U86,2)</f>
        <v>1.37</v>
      </c>
      <c r="W86" s="228"/>
      <c r="X86" s="228" t="s">
        <v>164</v>
      </c>
      <c r="Y86" s="209"/>
      <c r="Z86" s="209"/>
      <c r="AA86" s="209"/>
      <c r="AB86" s="209"/>
      <c r="AC86" s="209"/>
      <c r="AD86" s="209"/>
      <c r="AE86" s="209"/>
      <c r="AF86" s="209"/>
      <c r="AG86" s="209" t="s">
        <v>165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5">
      <c r="A87" s="243">
        <v>22</v>
      </c>
      <c r="B87" s="244" t="s">
        <v>243</v>
      </c>
      <c r="C87" s="251" t="s">
        <v>244</v>
      </c>
      <c r="D87" s="245" t="s">
        <v>237</v>
      </c>
      <c r="E87" s="246">
        <v>35</v>
      </c>
      <c r="F87" s="247"/>
      <c r="G87" s="248">
        <f>ROUND(E87*F87,2)</f>
        <v>0</v>
      </c>
      <c r="H87" s="229">
        <v>14.57</v>
      </c>
      <c r="I87" s="228">
        <f>ROUND(E87*H87,2)</f>
        <v>509.95</v>
      </c>
      <c r="J87" s="229">
        <v>118.23</v>
      </c>
      <c r="K87" s="228">
        <f>ROUND(E87*J87,2)</f>
        <v>4138.05</v>
      </c>
      <c r="L87" s="228">
        <v>15</v>
      </c>
      <c r="M87" s="228">
        <f>G87*(1+L87/100)</f>
        <v>0</v>
      </c>
      <c r="N87" s="228">
        <v>0</v>
      </c>
      <c r="O87" s="228">
        <f>ROUND(E87*N87,2)</f>
        <v>0</v>
      </c>
      <c r="P87" s="228">
        <v>2.16E-3</v>
      </c>
      <c r="Q87" s="228">
        <f>ROUND(E87*P87,2)</f>
        <v>0.08</v>
      </c>
      <c r="R87" s="228"/>
      <c r="S87" s="228" t="s">
        <v>168</v>
      </c>
      <c r="T87" s="228" t="s">
        <v>136</v>
      </c>
      <c r="U87" s="228">
        <v>0.26500000000000001</v>
      </c>
      <c r="V87" s="228">
        <f>ROUND(E87*U87,2)</f>
        <v>9.2799999999999994</v>
      </c>
      <c r="W87" s="228"/>
      <c r="X87" s="228" t="s">
        <v>164</v>
      </c>
      <c r="Y87" s="209"/>
      <c r="Z87" s="209"/>
      <c r="AA87" s="209"/>
      <c r="AB87" s="209"/>
      <c r="AC87" s="209"/>
      <c r="AD87" s="209"/>
      <c r="AE87" s="209"/>
      <c r="AF87" s="209"/>
      <c r="AG87" s="209" t="s">
        <v>165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1" x14ac:dyDescent="0.25">
      <c r="A88" s="243">
        <v>23</v>
      </c>
      <c r="B88" s="244" t="s">
        <v>245</v>
      </c>
      <c r="C88" s="251" t="s">
        <v>246</v>
      </c>
      <c r="D88" s="245" t="s">
        <v>237</v>
      </c>
      <c r="E88" s="246">
        <v>15</v>
      </c>
      <c r="F88" s="247"/>
      <c r="G88" s="248">
        <f>ROUND(E88*F88,2)</f>
        <v>0</v>
      </c>
      <c r="H88" s="229">
        <v>13.08</v>
      </c>
      <c r="I88" s="228">
        <f>ROUND(E88*H88,2)</f>
        <v>196.2</v>
      </c>
      <c r="J88" s="229">
        <v>50.82</v>
      </c>
      <c r="K88" s="228">
        <f>ROUND(E88*J88,2)</f>
        <v>762.3</v>
      </c>
      <c r="L88" s="228">
        <v>15</v>
      </c>
      <c r="M88" s="228">
        <f>G88*(1+L88/100)</f>
        <v>0</v>
      </c>
      <c r="N88" s="228">
        <v>4.8999999999999998E-4</v>
      </c>
      <c r="O88" s="228">
        <f>ROUND(E88*N88,2)</f>
        <v>0.01</v>
      </c>
      <c r="P88" s="228">
        <v>1E-3</v>
      </c>
      <c r="Q88" s="228">
        <f>ROUND(E88*P88,2)</f>
        <v>0.02</v>
      </c>
      <c r="R88" s="228"/>
      <c r="S88" s="228" t="s">
        <v>168</v>
      </c>
      <c r="T88" s="228" t="s">
        <v>136</v>
      </c>
      <c r="U88" s="228">
        <v>0.111</v>
      </c>
      <c r="V88" s="228">
        <f>ROUND(E88*U88,2)</f>
        <v>1.67</v>
      </c>
      <c r="W88" s="228"/>
      <c r="X88" s="228" t="s">
        <v>164</v>
      </c>
      <c r="Y88" s="209"/>
      <c r="Z88" s="209"/>
      <c r="AA88" s="209"/>
      <c r="AB88" s="209"/>
      <c r="AC88" s="209"/>
      <c r="AD88" s="209"/>
      <c r="AE88" s="209"/>
      <c r="AF88" s="209"/>
      <c r="AG88" s="209" t="s">
        <v>165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5">
      <c r="A89" s="237">
        <v>24</v>
      </c>
      <c r="B89" s="238" t="s">
        <v>247</v>
      </c>
      <c r="C89" s="252" t="s">
        <v>248</v>
      </c>
      <c r="D89" s="239" t="s">
        <v>171</v>
      </c>
      <c r="E89" s="240">
        <v>25.38</v>
      </c>
      <c r="F89" s="241"/>
      <c r="G89" s="242">
        <f>ROUND(E89*F89,2)</f>
        <v>0</v>
      </c>
      <c r="H89" s="229">
        <v>0</v>
      </c>
      <c r="I89" s="228">
        <f>ROUND(E89*H89,2)</f>
        <v>0</v>
      </c>
      <c r="J89" s="229">
        <v>12.1</v>
      </c>
      <c r="K89" s="228">
        <f>ROUND(E89*J89,2)</f>
        <v>307.10000000000002</v>
      </c>
      <c r="L89" s="228">
        <v>15</v>
      </c>
      <c r="M89" s="228">
        <f>G89*(1+L89/100)</f>
        <v>0</v>
      </c>
      <c r="N89" s="228">
        <v>0</v>
      </c>
      <c r="O89" s="228">
        <f>ROUND(E89*N89,2)</f>
        <v>0</v>
      </c>
      <c r="P89" s="228">
        <v>4.0000000000000001E-3</v>
      </c>
      <c r="Q89" s="228">
        <f>ROUND(E89*P89,2)</f>
        <v>0.1</v>
      </c>
      <c r="R89" s="228"/>
      <c r="S89" s="228" t="s">
        <v>168</v>
      </c>
      <c r="T89" s="228" t="s">
        <v>136</v>
      </c>
      <c r="U89" s="228">
        <v>0.03</v>
      </c>
      <c r="V89" s="228">
        <f>ROUND(E89*U89,2)</f>
        <v>0.76</v>
      </c>
      <c r="W89" s="228"/>
      <c r="X89" s="228" t="s">
        <v>164</v>
      </c>
      <c r="Y89" s="209"/>
      <c r="Z89" s="209"/>
      <c r="AA89" s="209"/>
      <c r="AB89" s="209"/>
      <c r="AC89" s="209"/>
      <c r="AD89" s="209"/>
      <c r="AE89" s="209"/>
      <c r="AF89" s="209"/>
      <c r="AG89" s="209" t="s">
        <v>165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1" x14ac:dyDescent="0.25">
      <c r="A90" s="226"/>
      <c r="B90" s="227"/>
      <c r="C90" s="264" t="s">
        <v>194</v>
      </c>
      <c r="D90" s="260"/>
      <c r="E90" s="261">
        <v>0.98</v>
      </c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09"/>
      <c r="Z90" s="209"/>
      <c r="AA90" s="209"/>
      <c r="AB90" s="209"/>
      <c r="AC90" s="209"/>
      <c r="AD90" s="209"/>
      <c r="AE90" s="209"/>
      <c r="AF90" s="209"/>
      <c r="AG90" s="209" t="s">
        <v>173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1" x14ac:dyDescent="0.25">
      <c r="A91" s="226"/>
      <c r="B91" s="227"/>
      <c r="C91" s="264" t="s">
        <v>249</v>
      </c>
      <c r="D91" s="260"/>
      <c r="E91" s="261">
        <v>16</v>
      </c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09"/>
      <c r="Z91" s="209"/>
      <c r="AA91" s="209"/>
      <c r="AB91" s="209"/>
      <c r="AC91" s="209"/>
      <c r="AD91" s="209"/>
      <c r="AE91" s="209"/>
      <c r="AF91" s="209"/>
      <c r="AG91" s="209" t="s">
        <v>173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5">
      <c r="A92" s="226"/>
      <c r="B92" s="227"/>
      <c r="C92" s="264" t="s">
        <v>196</v>
      </c>
      <c r="D92" s="260"/>
      <c r="E92" s="261">
        <v>8.4</v>
      </c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09"/>
      <c r="Z92" s="209"/>
      <c r="AA92" s="209"/>
      <c r="AB92" s="209"/>
      <c r="AC92" s="209"/>
      <c r="AD92" s="209"/>
      <c r="AE92" s="209"/>
      <c r="AF92" s="209"/>
      <c r="AG92" s="209" t="s">
        <v>173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5">
      <c r="A93" s="237">
        <v>25</v>
      </c>
      <c r="B93" s="238" t="s">
        <v>250</v>
      </c>
      <c r="C93" s="252" t="s">
        <v>251</v>
      </c>
      <c r="D93" s="239" t="s">
        <v>171</v>
      </c>
      <c r="E93" s="240">
        <v>91.07</v>
      </c>
      <c r="F93" s="241"/>
      <c r="G93" s="242">
        <f>ROUND(E93*F93,2)</f>
        <v>0</v>
      </c>
      <c r="H93" s="229">
        <v>0</v>
      </c>
      <c r="I93" s="228">
        <f>ROUND(E93*H93,2)</f>
        <v>0</v>
      </c>
      <c r="J93" s="229">
        <v>32.299999999999997</v>
      </c>
      <c r="K93" s="228">
        <f>ROUND(E93*J93,2)</f>
        <v>2941.56</v>
      </c>
      <c r="L93" s="228">
        <v>15</v>
      </c>
      <c r="M93" s="228">
        <f>G93*(1+L93/100)</f>
        <v>0</v>
      </c>
      <c r="N93" s="228">
        <v>0</v>
      </c>
      <c r="O93" s="228">
        <f>ROUND(E93*N93,2)</f>
        <v>0</v>
      </c>
      <c r="P93" s="228">
        <v>0.01</v>
      </c>
      <c r="Q93" s="228">
        <f>ROUND(E93*P93,2)</f>
        <v>0.91</v>
      </c>
      <c r="R93" s="228"/>
      <c r="S93" s="228" t="s">
        <v>168</v>
      </c>
      <c r="T93" s="228" t="s">
        <v>136</v>
      </c>
      <c r="U93" s="228">
        <v>0.08</v>
      </c>
      <c r="V93" s="228">
        <f>ROUND(E93*U93,2)</f>
        <v>7.29</v>
      </c>
      <c r="W93" s="228"/>
      <c r="X93" s="228" t="s">
        <v>164</v>
      </c>
      <c r="Y93" s="209"/>
      <c r="Z93" s="209"/>
      <c r="AA93" s="209"/>
      <c r="AB93" s="209"/>
      <c r="AC93" s="209"/>
      <c r="AD93" s="209"/>
      <c r="AE93" s="209"/>
      <c r="AF93" s="209"/>
      <c r="AG93" s="209" t="s">
        <v>165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5">
      <c r="A94" s="226"/>
      <c r="B94" s="227"/>
      <c r="C94" s="264" t="s">
        <v>199</v>
      </c>
      <c r="D94" s="260"/>
      <c r="E94" s="261">
        <v>31.2</v>
      </c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09"/>
      <c r="Z94" s="209"/>
      <c r="AA94" s="209"/>
      <c r="AB94" s="209"/>
      <c r="AC94" s="209"/>
      <c r="AD94" s="209"/>
      <c r="AE94" s="209"/>
      <c r="AF94" s="209"/>
      <c r="AG94" s="209" t="s">
        <v>173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5">
      <c r="A95" s="226"/>
      <c r="B95" s="227"/>
      <c r="C95" s="264" t="s">
        <v>200</v>
      </c>
      <c r="D95" s="260"/>
      <c r="E95" s="261">
        <v>-2.5</v>
      </c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09"/>
      <c r="Z95" s="209"/>
      <c r="AA95" s="209"/>
      <c r="AB95" s="209"/>
      <c r="AC95" s="209"/>
      <c r="AD95" s="209"/>
      <c r="AE95" s="209"/>
      <c r="AF95" s="209"/>
      <c r="AG95" s="209" t="s">
        <v>173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5">
      <c r="A96" s="226"/>
      <c r="B96" s="227"/>
      <c r="C96" s="264" t="s">
        <v>201</v>
      </c>
      <c r="D96" s="260"/>
      <c r="E96" s="261">
        <v>-1.6</v>
      </c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09"/>
      <c r="Z96" s="209"/>
      <c r="AA96" s="209"/>
      <c r="AB96" s="209"/>
      <c r="AC96" s="209"/>
      <c r="AD96" s="209"/>
      <c r="AE96" s="209"/>
      <c r="AF96" s="209"/>
      <c r="AG96" s="209" t="s">
        <v>173</v>
      </c>
      <c r="AH96" s="209">
        <v>0</v>
      </c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5">
      <c r="A97" s="226"/>
      <c r="B97" s="227"/>
      <c r="C97" s="264" t="s">
        <v>202</v>
      </c>
      <c r="D97" s="260"/>
      <c r="E97" s="261">
        <v>-3.6</v>
      </c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09"/>
      <c r="Z97" s="209"/>
      <c r="AA97" s="209"/>
      <c r="AB97" s="209"/>
      <c r="AC97" s="209"/>
      <c r="AD97" s="209"/>
      <c r="AE97" s="209"/>
      <c r="AF97" s="209"/>
      <c r="AG97" s="209" t="s">
        <v>173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5">
      <c r="A98" s="226"/>
      <c r="B98" s="227"/>
      <c r="C98" s="264" t="s">
        <v>203</v>
      </c>
      <c r="D98" s="260"/>
      <c r="E98" s="261">
        <v>10.92</v>
      </c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09"/>
      <c r="Z98" s="209"/>
      <c r="AA98" s="209"/>
      <c r="AB98" s="209"/>
      <c r="AC98" s="209"/>
      <c r="AD98" s="209"/>
      <c r="AE98" s="209"/>
      <c r="AF98" s="209"/>
      <c r="AG98" s="209" t="s">
        <v>173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5">
      <c r="A99" s="226"/>
      <c r="B99" s="227"/>
      <c r="C99" s="264" t="s">
        <v>204</v>
      </c>
      <c r="D99" s="260"/>
      <c r="E99" s="261">
        <v>-1.2</v>
      </c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09"/>
      <c r="Z99" s="209"/>
      <c r="AA99" s="209"/>
      <c r="AB99" s="209"/>
      <c r="AC99" s="209"/>
      <c r="AD99" s="209"/>
      <c r="AE99" s="209"/>
      <c r="AF99" s="209"/>
      <c r="AG99" s="209" t="s">
        <v>173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5">
      <c r="A100" s="226"/>
      <c r="B100" s="227"/>
      <c r="C100" s="264" t="s">
        <v>205</v>
      </c>
      <c r="D100" s="260"/>
      <c r="E100" s="261">
        <v>42.64</v>
      </c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09"/>
      <c r="Z100" s="209"/>
      <c r="AA100" s="209"/>
      <c r="AB100" s="209"/>
      <c r="AC100" s="209"/>
      <c r="AD100" s="209"/>
      <c r="AE100" s="209"/>
      <c r="AF100" s="209"/>
      <c r="AG100" s="209" t="s">
        <v>173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1" x14ac:dyDescent="0.25">
      <c r="A101" s="226"/>
      <c r="B101" s="227"/>
      <c r="C101" s="264" t="s">
        <v>200</v>
      </c>
      <c r="D101" s="260"/>
      <c r="E101" s="261">
        <v>-2.5</v>
      </c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09"/>
      <c r="Z101" s="209"/>
      <c r="AA101" s="209"/>
      <c r="AB101" s="209"/>
      <c r="AC101" s="209"/>
      <c r="AD101" s="209"/>
      <c r="AE101" s="209"/>
      <c r="AF101" s="209"/>
      <c r="AG101" s="209" t="s">
        <v>173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1" x14ac:dyDescent="0.25">
      <c r="A102" s="226"/>
      <c r="B102" s="227"/>
      <c r="C102" s="264" t="s">
        <v>206</v>
      </c>
      <c r="D102" s="260"/>
      <c r="E102" s="261">
        <v>-7.28</v>
      </c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09"/>
      <c r="Z102" s="209"/>
      <c r="AA102" s="209"/>
      <c r="AB102" s="209"/>
      <c r="AC102" s="209"/>
      <c r="AD102" s="209"/>
      <c r="AE102" s="209"/>
      <c r="AF102" s="209"/>
      <c r="AG102" s="209" t="s">
        <v>173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1" x14ac:dyDescent="0.25">
      <c r="A103" s="226"/>
      <c r="B103" s="227"/>
      <c r="C103" s="264" t="s">
        <v>207</v>
      </c>
      <c r="D103" s="260"/>
      <c r="E103" s="261">
        <v>-3.24</v>
      </c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09"/>
      <c r="Z103" s="209"/>
      <c r="AA103" s="209"/>
      <c r="AB103" s="209"/>
      <c r="AC103" s="209"/>
      <c r="AD103" s="209"/>
      <c r="AE103" s="209"/>
      <c r="AF103" s="209"/>
      <c r="AG103" s="209" t="s">
        <v>173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1" x14ac:dyDescent="0.25">
      <c r="A104" s="226"/>
      <c r="B104" s="227"/>
      <c r="C104" s="264" t="s">
        <v>208</v>
      </c>
      <c r="D104" s="260"/>
      <c r="E104" s="261">
        <v>3.63</v>
      </c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09"/>
      <c r="Z104" s="209"/>
      <c r="AA104" s="209"/>
      <c r="AB104" s="209"/>
      <c r="AC104" s="209"/>
      <c r="AD104" s="209"/>
      <c r="AE104" s="209"/>
      <c r="AF104" s="209"/>
      <c r="AG104" s="209" t="s">
        <v>173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1" x14ac:dyDescent="0.25">
      <c r="A105" s="226"/>
      <c r="B105" s="227"/>
      <c r="C105" s="264" t="s">
        <v>209</v>
      </c>
      <c r="D105" s="260"/>
      <c r="E105" s="261">
        <v>-0.3</v>
      </c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09"/>
      <c r="Z105" s="209"/>
      <c r="AA105" s="209"/>
      <c r="AB105" s="209"/>
      <c r="AC105" s="209"/>
      <c r="AD105" s="209"/>
      <c r="AE105" s="209"/>
      <c r="AF105" s="209"/>
      <c r="AG105" s="209" t="s">
        <v>173</v>
      </c>
      <c r="AH105" s="209">
        <v>0</v>
      </c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5">
      <c r="A106" s="226"/>
      <c r="B106" s="227"/>
      <c r="C106" s="264" t="s">
        <v>210</v>
      </c>
      <c r="D106" s="260"/>
      <c r="E106" s="261">
        <v>22.88</v>
      </c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09"/>
      <c r="Z106" s="209"/>
      <c r="AA106" s="209"/>
      <c r="AB106" s="209"/>
      <c r="AC106" s="209"/>
      <c r="AD106" s="209"/>
      <c r="AE106" s="209"/>
      <c r="AF106" s="209"/>
      <c r="AG106" s="209" t="s">
        <v>173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1" x14ac:dyDescent="0.25">
      <c r="A107" s="226"/>
      <c r="B107" s="227"/>
      <c r="C107" s="264" t="s">
        <v>211</v>
      </c>
      <c r="D107" s="260"/>
      <c r="E107" s="261">
        <v>-2.08</v>
      </c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09"/>
      <c r="Z107" s="209"/>
      <c r="AA107" s="209"/>
      <c r="AB107" s="209"/>
      <c r="AC107" s="209"/>
      <c r="AD107" s="209"/>
      <c r="AE107" s="209"/>
      <c r="AF107" s="209"/>
      <c r="AG107" s="209" t="s">
        <v>173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1" x14ac:dyDescent="0.25">
      <c r="A108" s="226"/>
      <c r="B108" s="227"/>
      <c r="C108" s="264" t="s">
        <v>212</v>
      </c>
      <c r="D108" s="260"/>
      <c r="E108" s="261">
        <v>4.0999999999999996</v>
      </c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09"/>
      <c r="Z108" s="209"/>
      <c r="AA108" s="209"/>
      <c r="AB108" s="209"/>
      <c r="AC108" s="209"/>
      <c r="AD108" s="209"/>
      <c r="AE108" s="209"/>
      <c r="AF108" s="209"/>
      <c r="AG108" s="209" t="s">
        <v>173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ht="20.399999999999999" outlineLevel="1" x14ac:dyDescent="0.25">
      <c r="A109" s="243">
        <v>26</v>
      </c>
      <c r="B109" s="244" t="s">
        <v>252</v>
      </c>
      <c r="C109" s="251" t="s">
        <v>253</v>
      </c>
      <c r="D109" s="245" t="s">
        <v>163</v>
      </c>
      <c r="E109" s="246">
        <v>5</v>
      </c>
      <c r="F109" s="247"/>
      <c r="G109" s="248">
        <f>ROUND(E109*F109,2)</f>
        <v>0</v>
      </c>
      <c r="H109" s="229">
        <v>4.5199999999999996</v>
      </c>
      <c r="I109" s="228">
        <f>ROUND(E109*H109,2)</f>
        <v>22.6</v>
      </c>
      <c r="J109" s="229">
        <v>223.18</v>
      </c>
      <c r="K109" s="228">
        <f>ROUND(E109*J109,2)</f>
        <v>1115.9000000000001</v>
      </c>
      <c r="L109" s="228">
        <v>15</v>
      </c>
      <c r="M109" s="228">
        <f>G109*(1+L109/100)</f>
        <v>0</v>
      </c>
      <c r="N109" s="228">
        <v>3.6700000000000001E-3</v>
      </c>
      <c r="O109" s="228">
        <f>ROUND(E109*N109,2)</f>
        <v>0.02</v>
      </c>
      <c r="P109" s="228">
        <v>0</v>
      </c>
      <c r="Q109" s="228">
        <f>ROUND(E109*P109,2)</f>
        <v>0</v>
      </c>
      <c r="R109" s="228"/>
      <c r="S109" s="228" t="s">
        <v>168</v>
      </c>
      <c r="T109" s="228" t="s">
        <v>136</v>
      </c>
      <c r="U109" s="228">
        <v>0.433</v>
      </c>
      <c r="V109" s="228">
        <f>ROUND(E109*U109,2)</f>
        <v>2.17</v>
      </c>
      <c r="W109" s="228"/>
      <c r="X109" s="228" t="s">
        <v>164</v>
      </c>
      <c r="Y109" s="209"/>
      <c r="Z109" s="209"/>
      <c r="AA109" s="209"/>
      <c r="AB109" s="209"/>
      <c r="AC109" s="209"/>
      <c r="AD109" s="209"/>
      <c r="AE109" s="209"/>
      <c r="AF109" s="209"/>
      <c r="AG109" s="209" t="s">
        <v>165</v>
      </c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ht="20.399999999999999" outlineLevel="1" x14ac:dyDescent="0.25">
      <c r="A110" s="237">
        <v>27</v>
      </c>
      <c r="B110" s="238" t="s">
        <v>254</v>
      </c>
      <c r="C110" s="252" t="s">
        <v>255</v>
      </c>
      <c r="D110" s="239" t="s">
        <v>171</v>
      </c>
      <c r="E110" s="240">
        <v>4.18</v>
      </c>
      <c r="F110" s="241"/>
      <c r="G110" s="242">
        <f>ROUND(E110*F110,2)</f>
        <v>0</v>
      </c>
      <c r="H110" s="229">
        <v>0</v>
      </c>
      <c r="I110" s="228">
        <f>ROUND(E110*H110,2)</f>
        <v>0</v>
      </c>
      <c r="J110" s="229">
        <v>270.8</v>
      </c>
      <c r="K110" s="228">
        <f>ROUND(E110*J110,2)</f>
        <v>1131.94</v>
      </c>
      <c r="L110" s="228">
        <v>15</v>
      </c>
      <c r="M110" s="228">
        <f>G110*(1+L110/100)</f>
        <v>0</v>
      </c>
      <c r="N110" s="228">
        <v>0</v>
      </c>
      <c r="O110" s="228">
        <f>ROUND(E110*N110,2)</f>
        <v>0</v>
      </c>
      <c r="P110" s="228">
        <v>6.0999999999999999E-2</v>
      </c>
      <c r="Q110" s="228">
        <f>ROUND(E110*P110,2)</f>
        <v>0.25</v>
      </c>
      <c r="R110" s="228"/>
      <c r="S110" s="228" t="s">
        <v>168</v>
      </c>
      <c r="T110" s="228" t="s">
        <v>136</v>
      </c>
      <c r="U110" s="228">
        <v>0</v>
      </c>
      <c r="V110" s="228">
        <f>ROUND(E110*U110,2)</f>
        <v>0</v>
      </c>
      <c r="W110" s="228"/>
      <c r="X110" s="228" t="s">
        <v>178</v>
      </c>
      <c r="Y110" s="209"/>
      <c r="Z110" s="209"/>
      <c r="AA110" s="209"/>
      <c r="AB110" s="209"/>
      <c r="AC110" s="209"/>
      <c r="AD110" s="209"/>
      <c r="AE110" s="209"/>
      <c r="AF110" s="209"/>
      <c r="AG110" s="209" t="s">
        <v>179</v>
      </c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5">
      <c r="A111" s="226"/>
      <c r="B111" s="227"/>
      <c r="C111" s="264" t="s">
        <v>256</v>
      </c>
      <c r="D111" s="260"/>
      <c r="E111" s="261">
        <v>1.38</v>
      </c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09"/>
      <c r="Z111" s="209"/>
      <c r="AA111" s="209"/>
      <c r="AB111" s="209"/>
      <c r="AC111" s="209"/>
      <c r="AD111" s="209"/>
      <c r="AE111" s="209"/>
      <c r="AF111" s="209"/>
      <c r="AG111" s="209" t="s">
        <v>173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1" x14ac:dyDescent="0.25">
      <c r="A112" s="226"/>
      <c r="B112" s="227"/>
      <c r="C112" s="264" t="s">
        <v>257</v>
      </c>
      <c r="D112" s="260"/>
      <c r="E112" s="261">
        <v>2.8</v>
      </c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09"/>
      <c r="Z112" s="209"/>
      <c r="AA112" s="209"/>
      <c r="AB112" s="209"/>
      <c r="AC112" s="209"/>
      <c r="AD112" s="209"/>
      <c r="AE112" s="209"/>
      <c r="AF112" s="209"/>
      <c r="AG112" s="209" t="s">
        <v>173</v>
      </c>
      <c r="AH112" s="209">
        <v>0</v>
      </c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x14ac:dyDescent="0.25">
      <c r="A113" s="231" t="s">
        <v>130</v>
      </c>
      <c r="B113" s="232" t="s">
        <v>64</v>
      </c>
      <c r="C113" s="250" t="s">
        <v>65</v>
      </c>
      <c r="D113" s="233"/>
      <c r="E113" s="234"/>
      <c r="F113" s="235"/>
      <c r="G113" s="236">
        <f>SUMIF(AG114:AG114,"&lt;&gt;NOR",G114:G114)</f>
        <v>0</v>
      </c>
      <c r="H113" s="230"/>
      <c r="I113" s="230">
        <f>SUM(I114:I114)</f>
        <v>0</v>
      </c>
      <c r="J113" s="230"/>
      <c r="K113" s="230">
        <f>SUM(K114:K114)</f>
        <v>1868.55</v>
      </c>
      <c r="L113" s="230"/>
      <c r="M113" s="230">
        <f>SUM(M114:M114)</f>
        <v>0</v>
      </c>
      <c r="N113" s="230"/>
      <c r="O113" s="230">
        <f>SUM(O114:O114)</f>
        <v>0</v>
      </c>
      <c r="P113" s="230"/>
      <c r="Q113" s="230">
        <f>SUM(Q114:Q114)</f>
        <v>0</v>
      </c>
      <c r="R113" s="230"/>
      <c r="S113" s="230"/>
      <c r="T113" s="230"/>
      <c r="U113" s="230"/>
      <c r="V113" s="230">
        <f>SUM(V114:V114)</f>
        <v>3.86</v>
      </c>
      <c r="W113" s="230"/>
      <c r="X113" s="230"/>
      <c r="AG113" t="s">
        <v>131</v>
      </c>
    </row>
    <row r="114" spans="1:60" outlineLevel="1" x14ac:dyDescent="0.25">
      <c r="A114" s="243">
        <v>28</v>
      </c>
      <c r="B114" s="244" t="s">
        <v>258</v>
      </c>
      <c r="C114" s="251" t="s">
        <v>259</v>
      </c>
      <c r="D114" s="245" t="s">
        <v>260</v>
      </c>
      <c r="E114" s="246">
        <v>1.8358699999999999</v>
      </c>
      <c r="F114" s="247"/>
      <c r="G114" s="248">
        <f>ROUND(E114*F114,2)</f>
        <v>0</v>
      </c>
      <c r="H114" s="229">
        <v>0</v>
      </c>
      <c r="I114" s="228">
        <f>ROUND(E114*H114,2)</f>
        <v>0</v>
      </c>
      <c r="J114" s="229">
        <v>1017.8</v>
      </c>
      <c r="K114" s="228">
        <f>ROUND(E114*J114,2)</f>
        <v>1868.55</v>
      </c>
      <c r="L114" s="228">
        <v>15</v>
      </c>
      <c r="M114" s="228">
        <f>G114*(1+L114/100)</f>
        <v>0</v>
      </c>
      <c r="N114" s="228">
        <v>0</v>
      </c>
      <c r="O114" s="228">
        <f>ROUND(E114*N114,2)</f>
        <v>0</v>
      </c>
      <c r="P114" s="228">
        <v>0</v>
      </c>
      <c r="Q114" s="228">
        <f>ROUND(E114*P114,2)</f>
        <v>0</v>
      </c>
      <c r="R114" s="228"/>
      <c r="S114" s="228" t="s">
        <v>168</v>
      </c>
      <c r="T114" s="228" t="s">
        <v>136</v>
      </c>
      <c r="U114" s="228">
        <v>2.1</v>
      </c>
      <c r="V114" s="228">
        <f>ROUND(E114*U114,2)</f>
        <v>3.86</v>
      </c>
      <c r="W114" s="228"/>
      <c r="X114" s="228" t="s">
        <v>261</v>
      </c>
      <c r="Y114" s="209"/>
      <c r="Z114" s="209"/>
      <c r="AA114" s="209"/>
      <c r="AB114" s="209"/>
      <c r="AC114" s="209"/>
      <c r="AD114" s="209"/>
      <c r="AE114" s="209"/>
      <c r="AF114" s="209"/>
      <c r="AG114" s="209" t="s">
        <v>262</v>
      </c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x14ac:dyDescent="0.25">
      <c r="A115" s="231" t="s">
        <v>130</v>
      </c>
      <c r="B115" s="232" t="s">
        <v>68</v>
      </c>
      <c r="C115" s="250" t="s">
        <v>69</v>
      </c>
      <c r="D115" s="233"/>
      <c r="E115" s="234"/>
      <c r="F115" s="235"/>
      <c r="G115" s="236">
        <f>SUMIF(AG116:AG116,"&lt;&gt;NOR",G116:G116)</f>
        <v>0</v>
      </c>
      <c r="H115" s="230"/>
      <c r="I115" s="230">
        <f>SUM(I116:I116)</f>
        <v>0</v>
      </c>
      <c r="J115" s="230"/>
      <c r="K115" s="230">
        <f>SUM(K116:K116)</f>
        <v>1200</v>
      </c>
      <c r="L115" s="230"/>
      <c r="M115" s="230">
        <f>SUM(M116:M116)</f>
        <v>0</v>
      </c>
      <c r="N115" s="230"/>
      <c r="O115" s="230">
        <f>SUM(O116:O116)</f>
        <v>0</v>
      </c>
      <c r="P115" s="230"/>
      <c r="Q115" s="230">
        <f>SUM(Q116:Q116)</f>
        <v>0</v>
      </c>
      <c r="R115" s="230"/>
      <c r="S115" s="230"/>
      <c r="T115" s="230"/>
      <c r="U115" s="230"/>
      <c r="V115" s="230">
        <f>SUM(V116:V116)</f>
        <v>0.16</v>
      </c>
      <c r="W115" s="230"/>
      <c r="X115" s="230"/>
      <c r="AG115" t="s">
        <v>131</v>
      </c>
    </row>
    <row r="116" spans="1:60" outlineLevel="1" x14ac:dyDescent="0.25">
      <c r="A116" s="243">
        <v>29</v>
      </c>
      <c r="B116" s="244" t="s">
        <v>263</v>
      </c>
      <c r="C116" s="251" t="s">
        <v>264</v>
      </c>
      <c r="D116" s="245" t="s">
        <v>265</v>
      </c>
      <c r="E116" s="246">
        <v>1</v>
      </c>
      <c r="F116" s="247"/>
      <c r="G116" s="248">
        <f>ROUND(E116*F116,2)</f>
        <v>0</v>
      </c>
      <c r="H116" s="229">
        <v>0</v>
      </c>
      <c r="I116" s="228">
        <f>ROUND(E116*H116,2)</f>
        <v>0</v>
      </c>
      <c r="J116" s="229">
        <v>1200</v>
      </c>
      <c r="K116" s="228">
        <f>ROUND(E116*J116,2)</f>
        <v>1200</v>
      </c>
      <c r="L116" s="228">
        <v>15</v>
      </c>
      <c r="M116" s="228">
        <f>G116*(1+L116/100)</f>
        <v>0</v>
      </c>
      <c r="N116" s="228">
        <v>0</v>
      </c>
      <c r="O116" s="228">
        <f>ROUND(E116*N116,2)</f>
        <v>0</v>
      </c>
      <c r="P116" s="228">
        <v>0</v>
      </c>
      <c r="Q116" s="228">
        <f>ROUND(E116*P116,2)</f>
        <v>0</v>
      </c>
      <c r="R116" s="228"/>
      <c r="S116" s="228" t="s">
        <v>135</v>
      </c>
      <c r="T116" s="228" t="s">
        <v>136</v>
      </c>
      <c r="U116" s="228">
        <v>0.157</v>
      </c>
      <c r="V116" s="228">
        <f>ROUND(E116*U116,2)</f>
        <v>0.16</v>
      </c>
      <c r="W116" s="228"/>
      <c r="X116" s="228" t="s">
        <v>164</v>
      </c>
      <c r="Y116" s="209"/>
      <c r="Z116" s="209"/>
      <c r="AA116" s="209"/>
      <c r="AB116" s="209"/>
      <c r="AC116" s="209"/>
      <c r="AD116" s="209"/>
      <c r="AE116" s="209"/>
      <c r="AF116" s="209"/>
      <c r="AG116" s="209" t="s">
        <v>165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x14ac:dyDescent="0.25">
      <c r="A117" s="231" t="s">
        <v>130</v>
      </c>
      <c r="B117" s="232" t="s">
        <v>70</v>
      </c>
      <c r="C117" s="250" t="s">
        <v>71</v>
      </c>
      <c r="D117" s="233"/>
      <c r="E117" s="234"/>
      <c r="F117" s="235"/>
      <c r="G117" s="236">
        <f>SUMIF(AG118:AG124,"&lt;&gt;NOR",G118:G124)</f>
        <v>0</v>
      </c>
      <c r="H117" s="230"/>
      <c r="I117" s="230">
        <f>SUM(I118:I124)</f>
        <v>1701.12</v>
      </c>
      <c r="J117" s="230"/>
      <c r="K117" s="230">
        <f>SUM(K118:K124)</f>
        <v>6202.96</v>
      </c>
      <c r="L117" s="230"/>
      <c r="M117" s="230">
        <f>SUM(M118:M124)</f>
        <v>0</v>
      </c>
      <c r="N117" s="230"/>
      <c r="O117" s="230">
        <f>SUM(O118:O124)</f>
        <v>0</v>
      </c>
      <c r="P117" s="230"/>
      <c r="Q117" s="230">
        <f>SUM(Q118:Q124)</f>
        <v>0</v>
      </c>
      <c r="R117" s="230"/>
      <c r="S117" s="230"/>
      <c r="T117" s="230"/>
      <c r="U117" s="230"/>
      <c r="V117" s="230">
        <f>SUM(V118:V124)</f>
        <v>5.93</v>
      </c>
      <c r="W117" s="230"/>
      <c r="X117" s="230"/>
      <c r="AG117" t="s">
        <v>131</v>
      </c>
    </row>
    <row r="118" spans="1:60" outlineLevel="1" x14ac:dyDescent="0.25">
      <c r="A118" s="243">
        <v>30</v>
      </c>
      <c r="B118" s="244" t="s">
        <v>266</v>
      </c>
      <c r="C118" s="251" t="s">
        <v>267</v>
      </c>
      <c r="D118" s="245" t="s">
        <v>163</v>
      </c>
      <c r="E118" s="246">
        <v>1</v>
      </c>
      <c r="F118" s="247"/>
      <c r="G118" s="248">
        <f>ROUND(E118*F118,2)</f>
        <v>0</v>
      </c>
      <c r="H118" s="229">
        <v>0</v>
      </c>
      <c r="I118" s="228">
        <f>ROUND(E118*H118,2)</f>
        <v>0</v>
      </c>
      <c r="J118" s="229">
        <v>1725</v>
      </c>
      <c r="K118" s="228">
        <f>ROUND(E118*J118,2)</f>
        <v>1725</v>
      </c>
      <c r="L118" s="228">
        <v>15</v>
      </c>
      <c r="M118" s="228">
        <f>G118*(1+L118/100)</f>
        <v>0</v>
      </c>
      <c r="N118" s="228">
        <v>0</v>
      </c>
      <c r="O118" s="228">
        <f>ROUND(E118*N118,2)</f>
        <v>0</v>
      </c>
      <c r="P118" s="228">
        <v>0</v>
      </c>
      <c r="Q118" s="228">
        <f>ROUND(E118*P118,2)</f>
        <v>0</v>
      </c>
      <c r="R118" s="228"/>
      <c r="S118" s="228" t="s">
        <v>168</v>
      </c>
      <c r="T118" s="228" t="s">
        <v>136</v>
      </c>
      <c r="U118" s="228">
        <v>0.45</v>
      </c>
      <c r="V118" s="228">
        <f>ROUND(E118*U118,2)</f>
        <v>0.45</v>
      </c>
      <c r="W118" s="228"/>
      <c r="X118" s="228" t="s">
        <v>164</v>
      </c>
      <c r="Y118" s="209"/>
      <c r="Z118" s="209"/>
      <c r="AA118" s="209"/>
      <c r="AB118" s="209"/>
      <c r="AC118" s="209"/>
      <c r="AD118" s="209"/>
      <c r="AE118" s="209"/>
      <c r="AF118" s="209"/>
      <c r="AG118" s="209" t="s">
        <v>165</v>
      </c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1" x14ac:dyDescent="0.25">
      <c r="A119" s="243">
        <v>31</v>
      </c>
      <c r="B119" s="244" t="s">
        <v>268</v>
      </c>
      <c r="C119" s="251" t="s">
        <v>269</v>
      </c>
      <c r="D119" s="245" t="s">
        <v>270</v>
      </c>
      <c r="E119" s="246">
        <v>2</v>
      </c>
      <c r="F119" s="247"/>
      <c r="G119" s="248">
        <f>ROUND(E119*F119,2)</f>
        <v>0</v>
      </c>
      <c r="H119" s="229">
        <v>0</v>
      </c>
      <c r="I119" s="228">
        <f>ROUND(E119*H119,2)</f>
        <v>0</v>
      </c>
      <c r="J119" s="229">
        <v>517.5</v>
      </c>
      <c r="K119" s="228">
        <f>ROUND(E119*J119,2)</f>
        <v>1035</v>
      </c>
      <c r="L119" s="228">
        <v>15</v>
      </c>
      <c r="M119" s="228">
        <f>G119*(1+L119/100)</f>
        <v>0</v>
      </c>
      <c r="N119" s="228">
        <v>0</v>
      </c>
      <c r="O119" s="228">
        <f>ROUND(E119*N119,2)</f>
        <v>0</v>
      </c>
      <c r="P119" s="228">
        <v>0</v>
      </c>
      <c r="Q119" s="228">
        <f>ROUND(E119*P119,2)</f>
        <v>0</v>
      </c>
      <c r="R119" s="228"/>
      <c r="S119" s="228" t="s">
        <v>135</v>
      </c>
      <c r="T119" s="228" t="s">
        <v>136</v>
      </c>
      <c r="U119" s="228">
        <v>0</v>
      </c>
      <c r="V119" s="228">
        <f>ROUND(E119*U119,2)</f>
        <v>0</v>
      </c>
      <c r="W119" s="228"/>
      <c r="X119" s="228" t="s">
        <v>164</v>
      </c>
      <c r="Y119" s="209"/>
      <c r="Z119" s="209"/>
      <c r="AA119" s="209"/>
      <c r="AB119" s="209"/>
      <c r="AC119" s="209"/>
      <c r="AD119" s="209"/>
      <c r="AE119" s="209"/>
      <c r="AF119" s="209"/>
      <c r="AG119" s="209" t="s">
        <v>165</v>
      </c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1" x14ac:dyDescent="0.25">
      <c r="A120" s="243">
        <v>32</v>
      </c>
      <c r="B120" s="244" t="s">
        <v>271</v>
      </c>
      <c r="C120" s="251" t="s">
        <v>272</v>
      </c>
      <c r="D120" s="245" t="s">
        <v>237</v>
      </c>
      <c r="E120" s="246">
        <v>1</v>
      </c>
      <c r="F120" s="247"/>
      <c r="G120" s="248">
        <f>ROUND(E120*F120,2)</f>
        <v>0</v>
      </c>
      <c r="H120" s="229">
        <v>314.56</v>
      </c>
      <c r="I120" s="228">
        <f>ROUND(E120*H120,2)</f>
        <v>314.56</v>
      </c>
      <c r="J120" s="229">
        <v>691.74</v>
      </c>
      <c r="K120" s="228">
        <f>ROUND(E120*J120,2)</f>
        <v>691.74</v>
      </c>
      <c r="L120" s="228">
        <v>15</v>
      </c>
      <c r="M120" s="228">
        <f>G120*(1+L120/100)</f>
        <v>0</v>
      </c>
      <c r="N120" s="228">
        <v>1.5200000000000001E-3</v>
      </c>
      <c r="O120" s="228">
        <f>ROUND(E120*N120,2)</f>
        <v>0</v>
      </c>
      <c r="P120" s="228">
        <v>0</v>
      </c>
      <c r="Q120" s="228">
        <f>ROUND(E120*P120,2)</f>
        <v>0</v>
      </c>
      <c r="R120" s="228"/>
      <c r="S120" s="228" t="s">
        <v>168</v>
      </c>
      <c r="T120" s="228" t="s">
        <v>136</v>
      </c>
      <c r="U120" s="228">
        <v>1.173</v>
      </c>
      <c r="V120" s="228">
        <f>ROUND(E120*U120,2)</f>
        <v>1.17</v>
      </c>
      <c r="W120" s="228"/>
      <c r="X120" s="228" t="s">
        <v>164</v>
      </c>
      <c r="Y120" s="209"/>
      <c r="Z120" s="209"/>
      <c r="AA120" s="209"/>
      <c r="AB120" s="209"/>
      <c r="AC120" s="209"/>
      <c r="AD120" s="209"/>
      <c r="AE120" s="209"/>
      <c r="AF120" s="209"/>
      <c r="AG120" s="209" t="s">
        <v>165</v>
      </c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1" x14ac:dyDescent="0.25">
      <c r="A121" s="243">
        <v>33</v>
      </c>
      <c r="B121" s="244" t="s">
        <v>273</v>
      </c>
      <c r="C121" s="251" t="s">
        <v>274</v>
      </c>
      <c r="D121" s="245" t="s">
        <v>237</v>
      </c>
      <c r="E121" s="246">
        <v>7</v>
      </c>
      <c r="F121" s="247"/>
      <c r="G121" s="248">
        <f>ROUND(E121*F121,2)</f>
        <v>0</v>
      </c>
      <c r="H121" s="229">
        <v>198.08</v>
      </c>
      <c r="I121" s="228">
        <f>ROUND(E121*H121,2)</f>
        <v>1386.56</v>
      </c>
      <c r="J121" s="229">
        <v>320.62</v>
      </c>
      <c r="K121" s="228">
        <f>ROUND(E121*J121,2)</f>
        <v>2244.34</v>
      </c>
      <c r="L121" s="228">
        <v>15</v>
      </c>
      <c r="M121" s="228">
        <f>G121*(1+L121/100)</f>
        <v>0</v>
      </c>
      <c r="N121" s="228">
        <v>5.1999999999999995E-4</v>
      </c>
      <c r="O121" s="228">
        <f>ROUND(E121*N121,2)</f>
        <v>0</v>
      </c>
      <c r="P121" s="228">
        <v>0</v>
      </c>
      <c r="Q121" s="228">
        <f>ROUND(E121*P121,2)</f>
        <v>0</v>
      </c>
      <c r="R121" s="228"/>
      <c r="S121" s="228" t="s">
        <v>168</v>
      </c>
      <c r="T121" s="228" t="s">
        <v>136</v>
      </c>
      <c r="U121" s="228">
        <v>0.52900000000000003</v>
      </c>
      <c r="V121" s="228">
        <f>ROUND(E121*U121,2)</f>
        <v>3.7</v>
      </c>
      <c r="W121" s="228"/>
      <c r="X121" s="228" t="s">
        <v>164</v>
      </c>
      <c r="Y121" s="209"/>
      <c r="Z121" s="209"/>
      <c r="AA121" s="209"/>
      <c r="AB121" s="209"/>
      <c r="AC121" s="209"/>
      <c r="AD121" s="209"/>
      <c r="AE121" s="209"/>
      <c r="AF121" s="209"/>
      <c r="AG121" s="209" t="s">
        <v>165</v>
      </c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1" x14ac:dyDescent="0.25">
      <c r="A122" s="243">
        <v>34</v>
      </c>
      <c r="B122" s="244" t="s">
        <v>275</v>
      </c>
      <c r="C122" s="251" t="s">
        <v>276</v>
      </c>
      <c r="D122" s="245" t="s">
        <v>163</v>
      </c>
      <c r="E122" s="246">
        <v>2</v>
      </c>
      <c r="F122" s="247"/>
      <c r="G122" s="248">
        <f>ROUND(E122*F122,2)</f>
        <v>0</v>
      </c>
      <c r="H122" s="229">
        <v>0</v>
      </c>
      <c r="I122" s="228">
        <f>ROUND(E122*H122,2)</f>
        <v>0</v>
      </c>
      <c r="J122" s="229">
        <v>100.9</v>
      </c>
      <c r="K122" s="228">
        <f>ROUND(E122*J122,2)</f>
        <v>201.8</v>
      </c>
      <c r="L122" s="228">
        <v>15</v>
      </c>
      <c r="M122" s="228">
        <f>G122*(1+L122/100)</f>
        <v>0</v>
      </c>
      <c r="N122" s="228">
        <v>0</v>
      </c>
      <c r="O122" s="228">
        <f>ROUND(E122*N122,2)</f>
        <v>0</v>
      </c>
      <c r="P122" s="228">
        <v>0</v>
      </c>
      <c r="Q122" s="228">
        <f>ROUND(E122*P122,2)</f>
        <v>0</v>
      </c>
      <c r="R122" s="228"/>
      <c r="S122" s="228" t="s">
        <v>168</v>
      </c>
      <c r="T122" s="228" t="s">
        <v>136</v>
      </c>
      <c r="U122" s="228">
        <v>0.17399999999999999</v>
      </c>
      <c r="V122" s="228">
        <f>ROUND(E122*U122,2)</f>
        <v>0.35</v>
      </c>
      <c r="W122" s="228"/>
      <c r="X122" s="228" t="s">
        <v>164</v>
      </c>
      <c r="Y122" s="209"/>
      <c r="Z122" s="209"/>
      <c r="AA122" s="209"/>
      <c r="AB122" s="209"/>
      <c r="AC122" s="209"/>
      <c r="AD122" s="209"/>
      <c r="AE122" s="209"/>
      <c r="AF122" s="209"/>
      <c r="AG122" s="209" t="s">
        <v>165</v>
      </c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1" x14ac:dyDescent="0.25">
      <c r="A123" s="243">
        <v>35</v>
      </c>
      <c r="B123" s="244" t="s">
        <v>277</v>
      </c>
      <c r="C123" s="251" t="s">
        <v>278</v>
      </c>
      <c r="D123" s="245" t="s">
        <v>163</v>
      </c>
      <c r="E123" s="246">
        <v>1</v>
      </c>
      <c r="F123" s="247"/>
      <c r="G123" s="248">
        <f>ROUND(E123*F123,2)</f>
        <v>0</v>
      </c>
      <c r="H123" s="229">
        <v>0</v>
      </c>
      <c r="I123" s="228">
        <f>ROUND(E123*H123,2)</f>
        <v>0</v>
      </c>
      <c r="J123" s="229">
        <v>150.1</v>
      </c>
      <c r="K123" s="228">
        <f>ROUND(E123*J123,2)</f>
        <v>150.1</v>
      </c>
      <c r="L123" s="228">
        <v>15</v>
      </c>
      <c r="M123" s="228">
        <f>G123*(1+L123/100)</f>
        <v>0</v>
      </c>
      <c r="N123" s="228">
        <v>0</v>
      </c>
      <c r="O123" s="228">
        <f>ROUND(E123*N123,2)</f>
        <v>0</v>
      </c>
      <c r="P123" s="228">
        <v>0</v>
      </c>
      <c r="Q123" s="228">
        <f>ROUND(E123*P123,2)</f>
        <v>0</v>
      </c>
      <c r="R123" s="228"/>
      <c r="S123" s="228" t="s">
        <v>168</v>
      </c>
      <c r="T123" s="228" t="s">
        <v>136</v>
      </c>
      <c r="U123" s="228">
        <v>0.25900000000000001</v>
      </c>
      <c r="V123" s="228">
        <f>ROUND(E123*U123,2)</f>
        <v>0.26</v>
      </c>
      <c r="W123" s="228"/>
      <c r="X123" s="228" t="s">
        <v>164</v>
      </c>
      <c r="Y123" s="209"/>
      <c r="Z123" s="209"/>
      <c r="AA123" s="209"/>
      <c r="AB123" s="209"/>
      <c r="AC123" s="209"/>
      <c r="AD123" s="209"/>
      <c r="AE123" s="209"/>
      <c r="AF123" s="209"/>
      <c r="AG123" s="209" t="s">
        <v>165</v>
      </c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1" x14ac:dyDescent="0.25">
      <c r="A124" s="243">
        <v>36</v>
      </c>
      <c r="B124" s="244" t="s">
        <v>279</v>
      </c>
      <c r="C124" s="251" t="s">
        <v>280</v>
      </c>
      <c r="D124" s="245" t="s">
        <v>0</v>
      </c>
      <c r="E124" s="246">
        <v>77.491</v>
      </c>
      <c r="F124" s="247"/>
      <c r="G124" s="248">
        <f>ROUND(E124*F124,2)</f>
        <v>0</v>
      </c>
      <c r="H124" s="229">
        <v>0</v>
      </c>
      <c r="I124" s="228">
        <f>ROUND(E124*H124,2)</f>
        <v>0</v>
      </c>
      <c r="J124" s="229">
        <v>2</v>
      </c>
      <c r="K124" s="228">
        <f>ROUND(E124*J124,2)</f>
        <v>154.97999999999999</v>
      </c>
      <c r="L124" s="228">
        <v>15</v>
      </c>
      <c r="M124" s="228">
        <f>G124*(1+L124/100)</f>
        <v>0</v>
      </c>
      <c r="N124" s="228">
        <v>0</v>
      </c>
      <c r="O124" s="228">
        <f>ROUND(E124*N124,2)</f>
        <v>0</v>
      </c>
      <c r="P124" s="228">
        <v>0</v>
      </c>
      <c r="Q124" s="228">
        <f>ROUND(E124*P124,2)</f>
        <v>0</v>
      </c>
      <c r="R124" s="228"/>
      <c r="S124" s="228" t="s">
        <v>168</v>
      </c>
      <c r="T124" s="228" t="s">
        <v>136</v>
      </c>
      <c r="U124" s="228">
        <v>0</v>
      </c>
      <c r="V124" s="228">
        <f>ROUND(E124*U124,2)</f>
        <v>0</v>
      </c>
      <c r="W124" s="228"/>
      <c r="X124" s="228" t="s">
        <v>261</v>
      </c>
      <c r="Y124" s="209"/>
      <c r="Z124" s="209"/>
      <c r="AA124" s="209"/>
      <c r="AB124" s="209"/>
      <c r="AC124" s="209"/>
      <c r="AD124" s="209"/>
      <c r="AE124" s="209"/>
      <c r="AF124" s="209"/>
      <c r="AG124" s="209" t="s">
        <v>262</v>
      </c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x14ac:dyDescent="0.25">
      <c r="A125" s="231" t="s">
        <v>130</v>
      </c>
      <c r="B125" s="232" t="s">
        <v>72</v>
      </c>
      <c r="C125" s="250" t="s">
        <v>73</v>
      </c>
      <c r="D125" s="233"/>
      <c r="E125" s="234"/>
      <c r="F125" s="235"/>
      <c r="G125" s="236">
        <f>SUMIF(AG126:AG139,"&lt;&gt;NOR",G126:G139)</f>
        <v>0</v>
      </c>
      <c r="H125" s="230"/>
      <c r="I125" s="230">
        <f>SUM(I126:I139)</f>
        <v>1321.0900000000001</v>
      </c>
      <c r="J125" s="230"/>
      <c r="K125" s="230">
        <f>SUM(K126:K139)</f>
        <v>4445.83</v>
      </c>
      <c r="L125" s="230"/>
      <c r="M125" s="230">
        <f>SUM(M126:M139)</f>
        <v>0</v>
      </c>
      <c r="N125" s="230"/>
      <c r="O125" s="230">
        <f>SUM(O126:O139)</f>
        <v>0.02</v>
      </c>
      <c r="P125" s="230"/>
      <c r="Q125" s="230">
        <f>SUM(Q126:Q139)</f>
        <v>0.02</v>
      </c>
      <c r="R125" s="230"/>
      <c r="S125" s="230"/>
      <c r="T125" s="230"/>
      <c r="U125" s="230"/>
      <c r="V125" s="230">
        <f>SUM(V126:V139)</f>
        <v>8.3099999999999987</v>
      </c>
      <c r="W125" s="230"/>
      <c r="X125" s="230"/>
      <c r="AG125" t="s">
        <v>131</v>
      </c>
    </row>
    <row r="126" spans="1:60" outlineLevel="1" x14ac:dyDescent="0.25">
      <c r="A126" s="243">
        <v>37</v>
      </c>
      <c r="B126" s="244" t="s">
        <v>281</v>
      </c>
      <c r="C126" s="251" t="s">
        <v>282</v>
      </c>
      <c r="D126" s="245" t="s">
        <v>237</v>
      </c>
      <c r="E126" s="246">
        <v>6</v>
      </c>
      <c r="F126" s="247"/>
      <c r="G126" s="248">
        <f>ROUND(E126*F126,2)</f>
        <v>0</v>
      </c>
      <c r="H126" s="229">
        <v>80.400000000000006</v>
      </c>
      <c r="I126" s="228">
        <f>ROUND(E126*H126,2)</f>
        <v>482.4</v>
      </c>
      <c r="J126" s="229">
        <v>306</v>
      </c>
      <c r="K126" s="228">
        <f>ROUND(E126*J126,2)</f>
        <v>1836</v>
      </c>
      <c r="L126" s="228">
        <v>15</v>
      </c>
      <c r="M126" s="228">
        <f>G126*(1+L126/100)</f>
        <v>0</v>
      </c>
      <c r="N126" s="228">
        <v>3.9899999999999996E-3</v>
      </c>
      <c r="O126" s="228">
        <f>ROUND(E126*N126,2)</f>
        <v>0.02</v>
      </c>
      <c r="P126" s="228">
        <v>0</v>
      </c>
      <c r="Q126" s="228">
        <f>ROUND(E126*P126,2)</f>
        <v>0</v>
      </c>
      <c r="R126" s="228"/>
      <c r="S126" s="228" t="s">
        <v>168</v>
      </c>
      <c r="T126" s="228" t="s">
        <v>136</v>
      </c>
      <c r="U126" s="228">
        <v>0.54290000000000005</v>
      </c>
      <c r="V126" s="228">
        <f>ROUND(E126*U126,2)</f>
        <v>3.26</v>
      </c>
      <c r="W126" s="228"/>
      <c r="X126" s="228" t="s">
        <v>164</v>
      </c>
      <c r="Y126" s="209"/>
      <c r="Z126" s="209"/>
      <c r="AA126" s="209"/>
      <c r="AB126" s="209"/>
      <c r="AC126" s="209"/>
      <c r="AD126" s="209"/>
      <c r="AE126" s="209"/>
      <c r="AF126" s="209"/>
      <c r="AG126" s="209" t="s">
        <v>165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ht="20.399999999999999" outlineLevel="1" x14ac:dyDescent="0.25">
      <c r="A127" s="243">
        <v>38</v>
      </c>
      <c r="B127" s="244" t="s">
        <v>283</v>
      </c>
      <c r="C127" s="251" t="s">
        <v>284</v>
      </c>
      <c r="D127" s="245" t="s">
        <v>237</v>
      </c>
      <c r="E127" s="246">
        <v>6</v>
      </c>
      <c r="F127" s="247"/>
      <c r="G127" s="248">
        <f>ROUND(E127*F127,2)</f>
        <v>0</v>
      </c>
      <c r="H127" s="229">
        <v>31.06</v>
      </c>
      <c r="I127" s="228">
        <f>ROUND(E127*H127,2)</f>
        <v>186.36</v>
      </c>
      <c r="J127" s="229">
        <v>68.64</v>
      </c>
      <c r="K127" s="228">
        <f>ROUND(E127*J127,2)</f>
        <v>411.84</v>
      </c>
      <c r="L127" s="228">
        <v>15</v>
      </c>
      <c r="M127" s="228">
        <f>G127*(1+L127/100)</f>
        <v>0</v>
      </c>
      <c r="N127" s="228">
        <v>4.0000000000000003E-5</v>
      </c>
      <c r="O127" s="228">
        <f>ROUND(E127*N127,2)</f>
        <v>0</v>
      </c>
      <c r="P127" s="228">
        <v>0</v>
      </c>
      <c r="Q127" s="228">
        <f>ROUND(E127*P127,2)</f>
        <v>0</v>
      </c>
      <c r="R127" s="228"/>
      <c r="S127" s="228" t="s">
        <v>168</v>
      </c>
      <c r="T127" s="228" t="s">
        <v>136</v>
      </c>
      <c r="U127" s="228">
        <v>0.129</v>
      </c>
      <c r="V127" s="228">
        <f>ROUND(E127*U127,2)</f>
        <v>0.77</v>
      </c>
      <c r="W127" s="228"/>
      <c r="X127" s="228" t="s">
        <v>164</v>
      </c>
      <c r="Y127" s="209"/>
      <c r="Z127" s="209"/>
      <c r="AA127" s="209"/>
      <c r="AB127" s="209"/>
      <c r="AC127" s="209"/>
      <c r="AD127" s="209"/>
      <c r="AE127" s="209"/>
      <c r="AF127" s="209"/>
      <c r="AG127" s="209" t="s">
        <v>165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1" x14ac:dyDescent="0.25">
      <c r="A128" s="243">
        <v>39</v>
      </c>
      <c r="B128" s="244" t="s">
        <v>285</v>
      </c>
      <c r="C128" s="251" t="s">
        <v>286</v>
      </c>
      <c r="D128" s="245" t="s">
        <v>163</v>
      </c>
      <c r="E128" s="246">
        <v>2</v>
      </c>
      <c r="F128" s="247"/>
      <c r="G128" s="248">
        <f>ROUND(E128*F128,2)</f>
        <v>0</v>
      </c>
      <c r="H128" s="229">
        <v>128.41</v>
      </c>
      <c r="I128" s="228">
        <f>ROUND(E128*H128,2)</f>
        <v>256.82</v>
      </c>
      <c r="J128" s="229">
        <v>137.29</v>
      </c>
      <c r="K128" s="228">
        <f>ROUND(E128*J128,2)</f>
        <v>274.58</v>
      </c>
      <c r="L128" s="228">
        <v>15</v>
      </c>
      <c r="M128" s="228">
        <f>G128*(1+L128/100)</f>
        <v>0</v>
      </c>
      <c r="N128" s="228">
        <v>6.3000000000000003E-4</v>
      </c>
      <c r="O128" s="228">
        <f>ROUND(E128*N128,2)</f>
        <v>0</v>
      </c>
      <c r="P128" s="228">
        <v>0</v>
      </c>
      <c r="Q128" s="228">
        <f>ROUND(E128*P128,2)</f>
        <v>0</v>
      </c>
      <c r="R128" s="228"/>
      <c r="S128" s="228" t="s">
        <v>168</v>
      </c>
      <c r="T128" s="228" t="s">
        <v>136</v>
      </c>
      <c r="U128" s="228">
        <v>0.27200000000000002</v>
      </c>
      <c r="V128" s="228">
        <f>ROUND(E128*U128,2)</f>
        <v>0.54</v>
      </c>
      <c r="W128" s="228"/>
      <c r="X128" s="228" t="s">
        <v>164</v>
      </c>
      <c r="Y128" s="209"/>
      <c r="Z128" s="209"/>
      <c r="AA128" s="209"/>
      <c r="AB128" s="209"/>
      <c r="AC128" s="209"/>
      <c r="AD128" s="209"/>
      <c r="AE128" s="209"/>
      <c r="AF128" s="209"/>
      <c r="AG128" s="209" t="s">
        <v>165</v>
      </c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1" x14ac:dyDescent="0.25">
      <c r="A129" s="243">
        <v>40</v>
      </c>
      <c r="B129" s="244" t="s">
        <v>287</v>
      </c>
      <c r="C129" s="251" t="s">
        <v>288</v>
      </c>
      <c r="D129" s="245" t="s">
        <v>289</v>
      </c>
      <c r="E129" s="246">
        <v>1</v>
      </c>
      <c r="F129" s="247"/>
      <c r="G129" s="248">
        <f>ROUND(E129*F129,2)</f>
        <v>0</v>
      </c>
      <c r="H129" s="229">
        <v>262.47000000000003</v>
      </c>
      <c r="I129" s="228">
        <f>ROUND(E129*H129,2)</f>
        <v>262.47000000000003</v>
      </c>
      <c r="J129" s="229">
        <v>272.83</v>
      </c>
      <c r="K129" s="228">
        <f>ROUND(E129*J129,2)</f>
        <v>272.83</v>
      </c>
      <c r="L129" s="228">
        <v>15</v>
      </c>
      <c r="M129" s="228">
        <f>G129*(1+L129/100)</f>
        <v>0</v>
      </c>
      <c r="N129" s="228">
        <v>1.48E-3</v>
      </c>
      <c r="O129" s="228">
        <f>ROUND(E129*N129,2)</f>
        <v>0</v>
      </c>
      <c r="P129" s="228">
        <v>0</v>
      </c>
      <c r="Q129" s="228">
        <f>ROUND(E129*P129,2)</f>
        <v>0</v>
      </c>
      <c r="R129" s="228"/>
      <c r="S129" s="228" t="s">
        <v>168</v>
      </c>
      <c r="T129" s="228" t="s">
        <v>136</v>
      </c>
      <c r="U129" s="228">
        <v>0.54</v>
      </c>
      <c r="V129" s="228">
        <f>ROUND(E129*U129,2)</f>
        <v>0.54</v>
      </c>
      <c r="W129" s="228"/>
      <c r="X129" s="228" t="s">
        <v>164</v>
      </c>
      <c r="Y129" s="209"/>
      <c r="Z129" s="209"/>
      <c r="AA129" s="209"/>
      <c r="AB129" s="209"/>
      <c r="AC129" s="209"/>
      <c r="AD129" s="209"/>
      <c r="AE129" s="209"/>
      <c r="AF129" s="209"/>
      <c r="AG129" s="209" t="s">
        <v>165</v>
      </c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1" x14ac:dyDescent="0.25">
      <c r="A130" s="243">
        <v>41</v>
      </c>
      <c r="B130" s="244" t="s">
        <v>290</v>
      </c>
      <c r="C130" s="251" t="s">
        <v>291</v>
      </c>
      <c r="D130" s="245" t="s">
        <v>163</v>
      </c>
      <c r="E130" s="246">
        <v>2</v>
      </c>
      <c r="F130" s="247"/>
      <c r="G130" s="248">
        <f>ROUND(E130*F130,2)</f>
        <v>0</v>
      </c>
      <c r="H130" s="229">
        <v>0</v>
      </c>
      <c r="I130" s="228">
        <f>ROUND(E130*H130,2)</f>
        <v>0</v>
      </c>
      <c r="J130" s="229">
        <v>37.799999999999997</v>
      </c>
      <c r="K130" s="228">
        <f>ROUND(E130*J130,2)</f>
        <v>75.599999999999994</v>
      </c>
      <c r="L130" s="228">
        <v>15</v>
      </c>
      <c r="M130" s="228">
        <f>G130*(1+L130/100)</f>
        <v>0</v>
      </c>
      <c r="N130" s="228">
        <v>0</v>
      </c>
      <c r="O130" s="228">
        <f>ROUND(E130*N130,2)</f>
        <v>0</v>
      </c>
      <c r="P130" s="228">
        <v>5.11E-3</v>
      </c>
      <c r="Q130" s="228">
        <f>ROUND(E130*P130,2)</f>
        <v>0.01</v>
      </c>
      <c r="R130" s="228"/>
      <c r="S130" s="228" t="s">
        <v>168</v>
      </c>
      <c r="T130" s="228" t="s">
        <v>136</v>
      </c>
      <c r="U130" s="228">
        <v>8.3000000000000004E-2</v>
      </c>
      <c r="V130" s="228">
        <f>ROUND(E130*U130,2)</f>
        <v>0.17</v>
      </c>
      <c r="W130" s="228"/>
      <c r="X130" s="228" t="s">
        <v>164</v>
      </c>
      <c r="Y130" s="209"/>
      <c r="Z130" s="209"/>
      <c r="AA130" s="209"/>
      <c r="AB130" s="209"/>
      <c r="AC130" s="209"/>
      <c r="AD130" s="209"/>
      <c r="AE130" s="209"/>
      <c r="AF130" s="209"/>
      <c r="AG130" s="209" t="s">
        <v>165</v>
      </c>
      <c r="AH130" s="209"/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ht="20.399999999999999" outlineLevel="1" x14ac:dyDescent="0.25">
      <c r="A131" s="243">
        <v>42</v>
      </c>
      <c r="B131" s="244" t="s">
        <v>292</v>
      </c>
      <c r="C131" s="251" t="s">
        <v>293</v>
      </c>
      <c r="D131" s="245" t="s">
        <v>163</v>
      </c>
      <c r="E131" s="246">
        <v>2</v>
      </c>
      <c r="F131" s="247"/>
      <c r="G131" s="248">
        <f>ROUND(E131*F131,2)</f>
        <v>0</v>
      </c>
      <c r="H131" s="229">
        <v>62.95</v>
      </c>
      <c r="I131" s="228">
        <f>ROUND(E131*H131,2)</f>
        <v>125.9</v>
      </c>
      <c r="J131" s="229">
        <v>121.05</v>
      </c>
      <c r="K131" s="228">
        <f>ROUND(E131*J131,2)</f>
        <v>242.1</v>
      </c>
      <c r="L131" s="228">
        <v>15</v>
      </c>
      <c r="M131" s="228">
        <f>G131*(1+L131/100)</f>
        <v>0</v>
      </c>
      <c r="N131" s="228">
        <v>6.0000000000000002E-5</v>
      </c>
      <c r="O131" s="228">
        <f>ROUND(E131*N131,2)</f>
        <v>0</v>
      </c>
      <c r="P131" s="228">
        <v>0</v>
      </c>
      <c r="Q131" s="228">
        <f>ROUND(E131*P131,2)</f>
        <v>0</v>
      </c>
      <c r="R131" s="228"/>
      <c r="S131" s="228" t="s">
        <v>168</v>
      </c>
      <c r="T131" s="228" t="s">
        <v>136</v>
      </c>
      <c r="U131" s="228">
        <v>0.20699999999999999</v>
      </c>
      <c r="V131" s="228">
        <f>ROUND(E131*U131,2)</f>
        <v>0.41</v>
      </c>
      <c r="W131" s="228"/>
      <c r="X131" s="228" t="s">
        <v>164</v>
      </c>
      <c r="Y131" s="209"/>
      <c r="Z131" s="209"/>
      <c r="AA131" s="209"/>
      <c r="AB131" s="209"/>
      <c r="AC131" s="209"/>
      <c r="AD131" s="209"/>
      <c r="AE131" s="209"/>
      <c r="AF131" s="209"/>
      <c r="AG131" s="209" t="s">
        <v>165</v>
      </c>
      <c r="AH131" s="209"/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1" x14ac:dyDescent="0.25">
      <c r="A132" s="243">
        <v>43</v>
      </c>
      <c r="B132" s="244" t="s">
        <v>294</v>
      </c>
      <c r="C132" s="251" t="s">
        <v>295</v>
      </c>
      <c r="D132" s="245" t="s">
        <v>163</v>
      </c>
      <c r="E132" s="246">
        <v>2</v>
      </c>
      <c r="F132" s="247"/>
      <c r="G132" s="248">
        <f>ROUND(E132*F132,2)</f>
        <v>0</v>
      </c>
      <c r="H132" s="229">
        <v>0</v>
      </c>
      <c r="I132" s="228">
        <f>ROUND(E132*H132,2)</f>
        <v>0</v>
      </c>
      <c r="J132" s="229">
        <v>32.799999999999997</v>
      </c>
      <c r="K132" s="228">
        <f>ROUND(E132*J132,2)</f>
        <v>65.599999999999994</v>
      </c>
      <c r="L132" s="228">
        <v>15</v>
      </c>
      <c r="M132" s="228">
        <f>G132*(1+L132/100)</f>
        <v>0</v>
      </c>
      <c r="N132" s="228">
        <v>0</v>
      </c>
      <c r="O132" s="228">
        <f>ROUND(E132*N132,2)</f>
        <v>0</v>
      </c>
      <c r="P132" s="228">
        <v>5.5999999999999999E-3</v>
      </c>
      <c r="Q132" s="228">
        <f>ROUND(E132*P132,2)</f>
        <v>0.01</v>
      </c>
      <c r="R132" s="228"/>
      <c r="S132" s="228" t="s">
        <v>168</v>
      </c>
      <c r="T132" s="228" t="s">
        <v>136</v>
      </c>
      <c r="U132" s="228">
        <v>7.1999999999999995E-2</v>
      </c>
      <c r="V132" s="228">
        <f>ROUND(E132*U132,2)</f>
        <v>0.14000000000000001</v>
      </c>
      <c r="W132" s="228"/>
      <c r="X132" s="228" t="s">
        <v>164</v>
      </c>
      <c r="Y132" s="209"/>
      <c r="Z132" s="209"/>
      <c r="AA132" s="209"/>
      <c r="AB132" s="209"/>
      <c r="AC132" s="209"/>
      <c r="AD132" s="209"/>
      <c r="AE132" s="209"/>
      <c r="AF132" s="209"/>
      <c r="AG132" s="209" t="s">
        <v>165</v>
      </c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1" x14ac:dyDescent="0.25">
      <c r="A133" s="243">
        <v>44</v>
      </c>
      <c r="B133" s="244" t="s">
        <v>296</v>
      </c>
      <c r="C133" s="251" t="s">
        <v>297</v>
      </c>
      <c r="D133" s="245" t="s">
        <v>163</v>
      </c>
      <c r="E133" s="246">
        <v>2</v>
      </c>
      <c r="F133" s="247"/>
      <c r="G133" s="248">
        <f>ROUND(E133*F133,2)</f>
        <v>0</v>
      </c>
      <c r="H133" s="229">
        <v>2.73</v>
      </c>
      <c r="I133" s="228">
        <f>ROUND(E133*H133,2)</f>
        <v>5.46</v>
      </c>
      <c r="J133" s="229">
        <v>101.77</v>
      </c>
      <c r="K133" s="228">
        <f>ROUND(E133*J133,2)</f>
        <v>203.54</v>
      </c>
      <c r="L133" s="228">
        <v>15</v>
      </c>
      <c r="M133" s="228">
        <f>G133*(1+L133/100)</f>
        <v>0</v>
      </c>
      <c r="N133" s="228">
        <v>2.0000000000000002E-5</v>
      </c>
      <c r="O133" s="228">
        <f>ROUND(E133*N133,2)</f>
        <v>0</v>
      </c>
      <c r="P133" s="228">
        <v>0</v>
      </c>
      <c r="Q133" s="228">
        <f>ROUND(E133*P133,2)</f>
        <v>0</v>
      </c>
      <c r="R133" s="228"/>
      <c r="S133" s="228" t="s">
        <v>168</v>
      </c>
      <c r="T133" s="228" t="s">
        <v>136</v>
      </c>
      <c r="U133" s="228">
        <v>0.17499999999999999</v>
      </c>
      <c r="V133" s="228">
        <f>ROUND(E133*U133,2)</f>
        <v>0.35</v>
      </c>
      <c r="W133" s="228"/>
      <c r="X133" s="228" t="s">
        <v>164</v>
      </c>
      <c r="Y133" s="209"/>
      <c r="Z133" s="209"/>
      <c r="AA133" s="209"/>
      <c r="AB133" s="209"/>
      <c r="AC133" s="209"/>
      <c r="AD133" s="209"/>
      <c r="AE133" s="209"/>
      <c r="AF133" s="209"/>
      <c r="AG133" s="209" t="s">
        <v>165</v>
      </c>
      <c r="AH133" s="209"/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1" x14ac:dyDescent="0.25">
      <c r="A134" s="243">
        <v>45</v>
      </c>
      <c r="B134" s="244" t="s">
        <v>298</v>
      </c>
      <c r="C134" s="251" t="s">
        <v>299</v>
      </c>
      <c r="D134" s="245" t="s">
        <v>237</v>
      </c>
      <c r="E134" s="246">
        <v>6</v>
      </c>
      <c r="F134" s="247"/>
      <c r="G134" s="248">
        <f>ROUND(E134*F134,2)</f>
        <v>0</v>
      </c>
      <c r="H134" s="229">
        <v>0.28000000000000003</v>
      </c>
      <c r="I134" s="228">
        <f>ROUND(E134*H134,2)</f>
        <v>1.68</v>
      </c>
      <c r="J134" s="229">
        <v>12.22</v>
      </c>
      <c r="K134" s="228">
        <f>ROUND(E134*J134,2)</f>
        <v>73.319999999999993</v>
      </c>
      <c r="L134" s="228">
        <v>15</v>
      </c>
      <c r="M134" s="228">
        <f>G134*(1+L134/100)</f>
        <v>0</v>
      </c>
      <c r="N134" s="228">
        <v>0</v>
      </c>
      <c r="O134" s="228">
        <f>ROUND(E134*N134,2)</f>
        <v>0</v>
      </c>
      <c r="P134" s="228">
        <v>0</v>
      </c>
      <c r="Q134" s="228">
        <f>ROUND(E134*P134,2)</f>
        <v>0</v>
      </c>
      <c r="R134" s="228"/>
      <c r="S134" s="228" t="s">
        <v>168</v>
      </c>
      <c r="T134" s="228" t="s">
        <v>136</v>
      </c>
      <c r="U134" s="228">
        <v>2.1000000000000001E-2</v>
      </c>
      <c r="V134" s="228">
        <f>ROUND(E134*U134,2)</f>
        <v>0.13</v>
      </c>
      <c r="W134" s="228"/>
      <c r="X134" s="228" t="s">
        <v>164</v>
      </c>
      <c r="Y134" s="209"/>
      <c r="Z134" s="209"/>
      <c r="AA134" s="209"/>
      <c r="AB134" s="209"/>
      <c r="AC134" s="209"/>
      <c r="AD134" s="209"/>
      <c r="AE134" s="209"/>
      <c r="AF134" s="209"/>
      <c r="AG134" s="209" t="s">
        <v>165</v>
      </c>
      <c r="AH134" s="209"/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1" x14ac:dyDescent="0.25">
      <c r="A135" s="237">
        <v>46</v>
      </c>
      <c r="B135" s="238" t="s">
        <v>300</v>
      </c>
      <c r="C135" s="252" t="s">
        <v>301</v>
      </c>
      <c r="D135" s="239" t="s">
        <v>302</v>
      </c>
      <c r="E135" s="240">
        <v>2</v>
      </c>
      <c r="F135" s="241"/>
      <c r="G135" s="242">
        <f>ROUND(E135*F135,2)</f>
        <v>0</v>
      </c>
      <c r="H135" s="229">
        <v>0</v>
      </c>
      <c r="I135" s="228">
        <f>ROUND(E135*H135,2)</f>
        <v>0</v>
      </c>
      <c r="J135" s="229">
        <v>455.4</v>
      </c>
      <c r="K135" s="228">
        <f>ROUND(E135*J135,2)</f>
        <v>910.8</v>
      </c>
      <c r="L135" s="228">
        <v>15</v>
      </c>
      <c r="M135" s="228">
        <f>G135*(1+L135/100)</f>
        <v>0</v>
      </c>
      <c r="N135" s="228">
        <v>0</v>
      </c>
      <c r="O135" s="228">
        <f>ROUND(E135*N135,2)</f>
        <v>0</v>
      </c>
      <c r="P135" s="228">
        <v>0</v>
      </c>
      <c r="Q135" s="228">
        <f>ROUND(E135*P135,2)</f>
        <v>0</v>
      </c>
      <c r="R135" s="228"/>
      <c r="S135" s="228" t="s">
        <v>168</v>
      </c>
      <c r="T135" s="228" t="s">
        <v>136</v>
      </c>
      <c r="U135" s="228">
        <v>1</v>
      </c>
      <c r="V135" s="228">
        <f>ROUND(E135*U135,2)</f>
        <v>2</v>
      </c>
      <c r="W135" s="228"/>
      <c r="X135" s="228" t="s">
        <v>164</v>
      </c>
      <c r="Y135" s="209"/>
      <c r="Z135" s="209"/>
      <c r="AA135" s="209"/>
      <c r="AB135" s="209"/>
      <c r="AC135" s="209"/>
      <c r="AD135" s="209"/>
      <c r="AE135" s="209"/>
      <c r="AF135" s="209"/>
      <c r="AG135" s="209" t="s">
        <v>165</v>
      </c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1" x14ac:dyDescent="0.25">
      <c r="A136" s="226"/>
      <c r="B136" s="227"/>
      <c r="C136" s="264" t="s">
        <v>303</v>
      </c>
      <c r="D136" s="260"/>
      <c r="E136" s="261">
        <v>2</v>
      </c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09"/>
      <c r="Z136" s="209"/>
      <c r="AA136" s="209"/>
      <c r="AB136" s="209"/>
      <c r="AC136" s="209"/>
      <c r="AD136" s="209"/>
      <c r="AE136" s="209"/>
      <c r="AF136" s="209"/>
      <c r="AG136" s="209" t="s">
        <v>173</v>
      </c>
      <c r="AH136" s="209">
        <v>0</v>
      </c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1" x14ac:dyDescent="0.25">
      <c r="A137" s="226"/>
      <c r="B137" s="227"/>
      <c r="C137" s="264" t="s">
        <v>304</v>
      </c>
      <c r="D137" s="260"/>
      <c r="E137" s="261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09"/>
      <c r="Z137" s="209"/>
      <c r="AA137" s="209"/>
      <c r="AB137" s="209"/>
      <c r="AC137" s="209"/>
      <c r="AD137" s="209"/>
      <c r="AE137" s="209"/>
      <c r="AF137" s="209"/>
      <c r="AG137" s="209" t="s">
        <v>173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1" x14ac:dyDescent="0.25">
      <c r="A138" s="226"/>
      <c r="B138" s="227"/>
      <c r="C138" s="264" t="s">
        <v>305</v>
      </c>
      <c r="D138" s="260"/>
      <c r="E138" s="261"/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09"/>
      <c r="Z138" s="209"/>
      <c r="AA138" s="209"/>
      <c r="AB138" s="209"/>
      <c r="AC138" s="209"/>
      <c r="AD138" s="209"/>
      <c r="AE138" s="209"/>
      <c r="AF138" s="209"/>
      <c r="AG138" s="209" t="s">
        <v>173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1" x14ac:dyDescent="0.25">
      <c r="A139" s="243">
        <v>47</v>
      </c>
      <c r="B139" s="244" t="s">
        <v>306</v>
      </c>
      <c r="C139" s="251" t="s">
        <v>307</v>
      </c>
      <c r="D139" s="245" t="s">
        <v>0</v>
      </c>
      <c r="E139" s="246">
        <v>56.872999999999998</v>
      </c>
      <c r="F139" s="247"/>
      <c r="G139" s="248">
        <f>ROUND(E139*F139,2)</f>
        <v>0</v>
      </c>
      <c r="H139" s="229">
        <v>0</v>
      </c>
      <c r="I139" s="228">
        <f>ROUND(E139*H139,2)</f>
        <v>0</v>
      </c>
      <c r="J139" s="229">
        <v>1.4</v>
      </c>
      <c r="K139" s="228">
        <f>ROUND(E139*J139,2)</f>
        <v>79.62</v>
      </c>
      <c r="L139" s="228">
        <v>15</v>
      </c>
      <c r="M139" s="228">
        <f>G139*(1+L139/100)</f>
        <v>0</v>
      </c>
      <c r="N139" s="228">
        <v>0</v>
      </c>
      <c r="O139" s="228">
        <f>ROUND(E139*N139,2)</f>
        <v>0</v>
      </c>
      <c r="P139" s="228">
        <v>0</v>
      </c>
      <c r="Q139" s="228">
        <f>ROUND(E139*P139,2)</f>
        <v>0</v>
      </c>
      <c r="R139" s="228"/>
      <c r="S139" s="228" t="s">
        <v>168</v>
      </c>
      <c r="T139" s="228" t="s">
        <v>136</v>
      </c>
      <c r="U139" s="228">
        <v>0</v>
      </c>
      <c r="V139" s="228">
        <f>ROUND(E139*U139,2)</f>
        <v>0</v>
      </c>
      <c r="W139" s="228"/>
      <c r="X139" s="228" t="s">
        <v>261</v>
      </c>
      <c r="Y139" s="209"/>
      <c r="Z139" s="209"/>
      <c r="AA139" s="209"/>
      <c r="AB139" s="209"/>
      <c r="AC139" s="209"/>
      <c r="AD139" s="209"/>
      <c r="AE139" s="209"/>
      <c r="AF139" s="209"/>
      <c r="AG139" s="209" t="s">
        <v>262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x14ac:dyDescent="0.25">
      <c r="A140" s="231" t="s">
        <v>130</v>
      </c>
      <c r="B140" s="232" t="s">
        <v>74</v>
      </c>
      <c r="C140" s="250" t="s">
        <v>75</v>
      </c>
      <c r="D140" s="233"/>
      <c r="E140" s="234"/>
      <c r="F140" s="235"/>
      <c r="G140" s="236">
        <f>SUMIF(AG141:AG149,"&lt;&gt;NOR",G141:G149)</f>
        <v>0</v>
      </c>
      <c r="H140" s="230"/>
      <c r="I140" s="230">
        <f>SUM(I141:I149)</f>
        <v>5048.1899999999996</v>
      </c>
      <c r="J140" s="230"/>
      <c r="K140" s="230">
        <f>SUM(K141:K149)</f>
        <v>6204.1699999999983</v>
      </c>
      <c r="L140" s="230"/>
      <c r="M140" s="230">
        <f>SUM(M141:M149)</f>
        <v>0</v>
      </c>
      <c r="N140" s="230"/>
      <c r="O140" s="230">
        <f>SUM(O141:O149)</f>
        <v>0</v>
      </c>
      <c r="P140" s="230"/>
      <c r="Q140" s="230">
        <f>SUM(Q141:Q149)</f>
        <v>0</v>
      </c>
      <c r="R140" s="230"/>
      <c r="S140" s="230"/>
      <c r="T140" s="230"/>
      <c r="U140" s="230"/>
      <c r="V140" s="230">
        <f>SUM(V141:V149)</f>
        <v>4.1900000000000004</v>
      </c>
      <c r="W140" s="230"/>
      <c r="X140" s="230"/>
      <c r="AG140" t="s">
        <v>131</v>
      </c>
    </row>
    <row r="141" spans="1:60" outlineLevel="1" x14ac:dyDescent="0.25">
      <c r="A141" s="243">
        <v>48</v>
      </c>
      <c r="B141" s="244" t="s">
        <v>308</v>
      </c>
      <c r="C141" s="251" t="s">
        <v>309</v>
      </c>
      <c r="D141" s="245" t="s">
        <v>265</v>
      </c>
      <c r="E141" s="246">
        <v>1</v>
      </c>
      <c r="F141" s="247"/>
      <c r="G141" s="248">
        <f>ROUND(E141*F141,2)</f>
        <v>0</v>
      </c>
      <c r="H141" s="229">
        <v>0</v>
      </c>
      <c r="I141" s="228">
        <f>ROUND(E141*H141,2)</f>
        <v>0</v>
      </c>
      <c r="J141" s="229">
        <v>3450</v>
      </c>
      <c r="K141" s="228">
        <f>ROUND(E141*J141,2)</f>
        <v>3450</v>
      </c>
      <c r="L141" s="228">
        <v>15</v>
      </c>
      <c r="M141" s="228">
        <f>G141*(1+L141/100)</f>
        <v>0</v>
      </c>
      <c r="N141" s="228">
        <v>0</v>
      </c>
      <c r="O141" s="228">
        <f>ROUND(E141*N141,2)</f>
        <v>0</v>
      </c>
      <c r="P141" s="228">
        <v>0</v>
      </c>
      <c r="Q141" s="228">
        <f>ROUND(E141*P141,2)</f>
        <v>0</v>
      </c>
      <c r="R141" s="228"/>
      <c r="S141" s="228" t="s">
        <v>135</v>
      </c>
      <c r="T141" s="228" t="s">
        <v>136</v>
      </c>
      <c r="U141" s="228">
        <v>0</v>
      </c>
      <c r="V141" s="228">
        <f>ROUND(E141*U141,2)</f>
        <v>0</v>
      </c>
      <c r="W141" s="228"/>
      <c r="X141" s="228" t="s">
        <v>164</v>
      </c>
      <c r="Y141" s="209"/>
      <c r="Z141" s="209"/>
      <c r="AA141" s="209"/>
      <c r="AB141" s="209"/>
      <c r="AC141" s="209"/>
      <c r="AD141" s="209"/>
      <c r="AE141" s="209"/>
      <c r="AF141" s="209"/>
      <c r="AG141" s="209" t="s">
        <v>165</v>
      </c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ht="20.399999999999999" outlineLevel="1" x14ac:dyDescent="0.25">
      <c r="A142" s="243">
        <v>49</v>
      </c>
      <c r="B142" s="244" t="s">
        <v>310</v>
      </c>
      <c r="C142" s="251" t="s">
        <v>311</v>
      </c>
      <c r="D142" s="245" t="s">
        <v>312</v>
      </c>
      <c r="E142" s="246">
        <v>1</v>
      </c>
      <c r="F142" s="247"/>
      <c r="G142" s="248">
        <f>ROUND(E142*F142,2)</f>
        <v>0</v>
      </c>
      <c r="H142" s="229">
        <v>1021.57</v>
      </c>
      <c r="I142" s="228">
        <f>ROUND(E142*H142,2)</f>
        <v>1021.57</v>
      </c>
      <c r="J142" s="229">
        <v>1108.23</v>
      </c>
      <c r="K142" s="228">
        <f>ROUND(E142*J142,2)</f>
        <v>1108.23</v>
      </c>
      <c r="L142" s="228">
        <v>15</v>
      </c>
      <c r="M142" s="228">
        <f>G142*(1+L142/100)</f>
        <v>0</v>
      </c>
      <c r="N142" s="228">
        <v>3.2499999999999999E-3</v>
      </c>
      <c r="O142" s="228">
        <f>ROUND(E142*N142,2)</f>
        <v>0</v>
      </c>
      <c r="P142" s="228">
        <v>0</v>
      </c>
      <c r="Q142" s="228">
        <f>ROUND(E142*P142,2)</f>
        <v>0</v>
      </c>
      <c r="R142" s="228"/>
      <c r="S142" s="228" t="s">
        <v>168</v>
      </c>
      <c r="T142" s="228" t="s">
        <v>136</v>
      </c>
      <c r="U142" s="228">
        <v>1.78</v>
      </c>
      <c r="V142" s="228">
        <f>ROUND(E142*U142,2)</f>
        <v>1.78</v>
      </c>
      <c r="W142" s="228"/>
      <c r="X142" s="228" t="s">
        <v>164</v>
      </c>
      <c r="Y142" s="209"/>
      <c r="Z142" s="209"/>
      <c r="AA142" s="209"/>
      <c r="AB142" s="209"/>
      <c r="AC142" s="209"/>
      <c r="AD142" s="209"/>
      <c r="AE142" s="209"/>
      <c r="AF142" s="209"/>
      <c r="AG142" s="209" t="s">
        <v>165</v>
      </c>
      <c r="AH142" s="209"/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1" x14ac:dyDescent="0.25">
      <c r="A143" s="243">
        <v>50</v>
      </c>
      <c r="B143" s="244" t="s">
        <v>313</v>
      </c>
      <c r="C143" s="251" t="s">
        <v>314</v>
      </c>
      <c r="D143" s="245" t="s">
        <v>312</v>
      </c>
      <c r="E143" s="246">
        <v>1</v>
      </c>
      <c r="F143" s="247"/>
      <c r="G143" s="248">
        <f>ROUND(E143*F143,2)</f>
        <v>0</v>
      </c>
      <c r="H143" s="229">
        <v>36.68</v>
      </c>
      <c r="I143" s="228">
        <f>ROUND(E143*H143,2)</f>
        <v>36.68</v>
      </c>
      <c r="J143" s="229">
        <v>496.92</v>
      </c>
      <c r="K143" s="228">
        <f>ROUND(E143*J143,2)</f>
        <v>496.92</v>
      </c>
      <c r="L143" s="228">
        <v>15</v>
      </c>
      <c r="M143" s="228">
        <f>G143*(1+L143/100)</f>
        <v>0</v>
      </c>
      <c r="N143" s="228">
        <v>1.8000000000000001E-4</v>
      </c>
      <c r="O143" s="228">
        <f>ROUND(E143*N143,2)</f>
        <v>0</v>
      </c>
      <c r="P143" s="228">
        <v>0</v>
      </c>
      <c r="Q143" s="228">
        <f>ROUND(E143*P143,2)</f>
        <v>0</v>
      </c>
      <c r="R143" s="228"/>
      <c r="S143" s="228" t="s">
        <v>168</v>
      </c>
      <c r="T143" s="228" t="s">
        <v>136</v>
      </c>
      <c r="U143" s="228">
        <v>0.83799999999999997</v>
      </c>
      <c r="V143" s="228">
        <f>ROUND(E143*U143,2)</f>
        <v>0.84</v>
      </c>
      <c r="W143" s="228"/>
      <c r="X143" s="228" t="s">
        <v>164</v>
      </c>
      <c r="Y143" s="209"/>
      <c r="Z143" s="209"/>
      <c r="AA143" s="209"/>
      <c r="AB143" s="209"/>
      <c r="AC143" s="209"/>
      <c r="AD143" s="209"/>
      <c r="AE143" s="209"/>
      <c r="AF143" s="209"/>
      <c r="AG143" s="209" t="s">
        <v>165</v>
      </c>
      <c r="AH143" s="209"/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1" x14ac:dyDescent="0.25">
      <c r="A144" s="243">
        <v>51</v>
      </c>
      <c r="B144" s="244" t="s">
        <v>315</v>
      </c>
      <c r="C144" s="251" t="s">
        <v>316</v>
      </c>
      <c r="D144" s="245" t="s">
        <v>237</v>
      </c>
      <c r="E144" s="246">
        <v>2</v>
      </c>
      <c r="F144" s="247"/>
      <c r="G144" s="248">
        <f>ROUND(E144*F144,2)</f>
        <v>0</v>
      </c>
      <c r="H144" s="229">
        <v>301.89</v>
      </c>
      <c r="I144" s="228">
        <f>ROUND(E144*H144,2)</f>
        <v>603.78</v>
      </c>
      <c r="J144" s="229">
        <v>194.91</v>
      </c>
      <c r="K144" s="228">
        <f>ROUND(E144*J144,2)</f>
        <v>389.82</v>
      </c>
      <c r="L144" s="228">
        <v>15</v>
      </c>
      <c r="M144" s="228">
        <f>G144*(1+L144/100)</f>
        <v>0</v>
      </c>
      <c r="N144" s="228">
        <v>7.9000000000000001E-4</v>
      </c>
      <c r="O144" s="228">
        <f>ROUND(E144*N144,2)</f>
        <v>0</v>
      </c>
      <c r="P144" s="228">
        <v>0</v>
      </c>
      <c r="Q144" s="228">
        <f>ROUND(E144*P144,2)</f>
        <v>0</v>
      </c>
      <c r="R144" s="228"/>
      <c r="S144" s="228" t="s">
        <v>168</v>
      </c>
      <c r="T144" s="228" t="s">
        <v>136</v>
      </c>
      <c r="U144" s="228">
        <v>0.30869000000000002</v>
      </c>
      <c r="V144" s="228">
        <f>ROUND(E144*U144,2)</f>
        <v>0.62</v>
      </c>
      <c r="W144" s="228"/>
      <c r="X144" s="228" t="s">
        <v>164</v>
      </c>
      <c r="Y144" s="209"/>
      <c r="Z144" s="209"/>
      <c r="AA144" s="209"/>
      <c r="AB144" s="209"/>
      <c r="AC144" s="209"/>
      <c r="AD144" s="209"/>
      <c r="AE144" s="209"/>
      <c r="AF144" s="209"/>
      <c r="AG144" s="209" t="s">
        <v>165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5">
      <c r="A145" s="243">
        <v>52</v>
      </c>
      <c r="B145" s="244" t="s">
        <v>317</v>
      </c>
      <c r="C145" s="251" t="s">
        <v>318</v>
      </c>
      <c r="D145" s="245" t="s">
        <v>163</v>
      </c>
      <c r="E145" s="246">
        <v>1</v>
      </c>
      <c r="F145" s="247"/>
      <c r="G145" s="248">
        <f>ROUND(E145*F145,2)</f>
        <v>0</v>
      </c>
      <c r="H145" s="229">
        <v>143.06</v>
      </c>
      <c r="I145" s="228">
        <f>ROUND(E145*H145,2)</f>
        <v>143.06</v>
      </c>
      <c r="J145" s="229">
        <v>271.54000000000002</v>
      </c>
      <c r="K145" s="228">
        <f>ROUND(E145*J145,2)</f>
        <v>271.54000000000002</v>
      </c>
      <c r="L145" s="228">
        <v>15</v>
      </c>
      <c r="M145" s="228">
        <f>G145*(1+L145/100)</f>
        <v>0</v>
      </c>
      <c r="N145" s="228">
        <v>9.3000000000000005E-4</v>
      </c>
      <c r="O145" s="228">
        <f>ROUND(E145*N145,2)</f>
        <v>0</v>
      </c>
      <c r="P145" s="228">
        <v>0</v>
      </c>
      <c r="Q145" s="228">
        <f>ROUND(E145*P145,2)</f>
        <v>0</v>
      </c>
      <c r="R145" s="228"/>
      <c r="S145" s="228" t="s">
        <v>168</v>
      </c>
      <c r="T145" s="228" t="s">
        <v>136</v>
      </c>
      <c r="U145" s="228">
        <v>0.42399999999999999</v>
      </c>
      <c r="V145" s="228">
        <f>ROUND(E145*U145,2)</f>
        <v>0.42</v>
      </c>
      <c r="W145" s="228"/>
      <c r="X145" s="228" t="s">
        <v>164</v>
      </c>
      <c r="Y145" s="209"/>
      <c r="Z145" s="209"/>
      <c r="AA145" s="209"/>
      <c r="AB145" s="209"/>
      <c r="AC145" s="209"/>
      <c r="AD145" s="209"/>
      <c r="AE145" s="209"/>
      <c r="AF145" s="209"/>
      <c r="AG145" s="209" t="s">
        <v>165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5">
      <c r="A146" s="243">
        <v>53</v>
      </c>
      <c r="B146" s="244" t="s">
        <v>319</v>
      </c>
      <c r="C146" s="251" t="s">
        <v>320</v>
      </c>
      <c r="D146" s="245" t="s">
        <v>312</v>
      </c>
      <c r="E146" s="246">
        <v>1</v>
      </c>
      <c r="F146" s="247"/>
      <c r="G146" s="248">
        <f>ROUND(E146*F146,2)</f>
        <v>0</v>
      </c>
      <c r="H146" s="229">
        <v>2070.94</v>
      </c>
      <c r="I146" s="228">
        <f>ROUND(E146*H146,2)</f>
        <v>2070.94</v>
      </c>
      <c r="J146" s="229">
        <v>93.36</v>
      </c>
      <c r="K146" s="228">
        <f>ROUND(E146*J146,2)</f>
        <v>93.36</v>
      </c>
      <c r="L146" s="228">
        <v>15</v>
      </c>
      <c r="M146" s="228">
        <f>G146*(1+L146/100)</f>
        <v>0</v>
      </c>
      <c r="N146" s="228">
        <v>1E-3</v>
      </c>
      <c r="O146" s="228">
        <f>ROUND(E146*N146,2)</f>
        <v>0</v>
      </c>
      <c r="P146" s="228">
        <v>0</v>
      </c>
      <c r="Q146" s="228">
        <f>ROUND(E146*P146,2)</f>
        <v>0</v>
      </c>
      <c r="R146" s="228"/>
      <c r="S146" s="228" t="s">
        <v>168</v>
      </c>
      <c r="T146" s="228" t="s">
        <v>136</v>
      </c>
      <c r="U146" s="228">
        <v>0.14499999999999999</v>
      </c>
      <c r="V146" s="228">
        <f>ROUND(E146*U146,2)</f>
        <v>0.15</v>
      </c>
      <c r="W146" s="228"/>
      <c r="X146" s="228" t="s">
        <v>164</v>
      </c>
      <c r="Y146" s="209"/>
      <c r="Z146" s="209"/>
      <c r="AA146" s="209"/>
      <c r="AB146" s="209"/>
      <c r="AC146" s="209"/>
      <c r="AD146" s="209"/>
      <c r="AE146" s="209"/>
      <c r="AF146" s="209"/>
      <c r="AG146" s="209" t="s">
        <v>165</v>
      </c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1" x14ac:dyDescent="0.25">
      <c r="A147" s="243">
        <v>54</v>
      </c>
      <c r="B147" s="244" t="s">
        <v>321</v>
      </c>
      <c r="C147" s="251" t="s">
        <v>322</v>
      </c>
      <c r="D147" s="245" t="s">
        <v>312</v>
      </c>
      <c r="E147" s="246">
        <v>1</v>
      </c>
      <c r="F147" s="247"/>
      <c r="G147" s="248">
        <f>ROUND(E147*F147,2)</f>
        <v>0</v>
      </c>
      <c r="H147" s="229">
        <v>849.66</v>
      </c>
      <c r="I147" s="228">
        <f>ROUND(E147*H147,2)</f>
        <v>849.66</v>
      </c>
      <c r="J147" s="229">
        <v>106.04</v>
      </c>
      <c r="K147" s="228">
        <f>ROUND(E147*J147,2)</f>
        <v>106.04</v>
      </c>
      <c r="L147" s="228">
        <v>15</v>
      </c>
      <c r="M147" s="228">
        <f>G147*(1+L147/100)</f>
        <v>0</v>
      </c>
      <c r="N147" s="228">
        <v>5.0000000000000001E-4</v>
      </c>
      <c r="O147" s="228">
        <f>ROUND(E147*N147,2)</f>
        <v>0</v>
      </c>
      <c r="P147" s="228">
        <v>0</v>
      </c>
      <c r="Q147" s="228">
        <f>ROUND(E147*P147,2)</f>
        <v>0</v>
      </c>
      <c r="R147" s="228"/>
      <c r="S147" s="228" t="s">
        <v>168</v>
      </c>
      <c r="T147" s="228" t="s">
        <v>136</v>
      </c>
      <c r="U147" s="228">
        <v>0.16500000000000001</v>
      </c>
      <c r="V147" s="228">
        <f>ROUND(E147*U147,2)</f>
        <v>0.17</v>
      </c>
      <c r="W147" s="228"/>
      <c r="X147" s="228" t="s">
        <v>164</v>
      </c>
      <c r="Y147" s="209"/>
      <c r="Z147" s="209"/>
      <c r="AA147" s="209"/>
      <c r="AB147" s="209"/>
      <c r="AC147" s="209"/>
      <c r="AD147" s="209"/>
      <c r="AE147" s="209"/>
      <c r="AF147" s="209"/>
      <c r="AG147" s="209" t="s">
        <v>165</v>
      </c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1" x14ac:dyDescent="0.25">
      <c r="A148" s="243">
        <v>55</v>
      </c>
      <c r="B148" s="244" t="s">
        <v>323</v>
      </c>
      <c r="C148" s="251" t="s">
        <v>324</v>
      </c>
      <c r="D148" s="245" t="s">
        <v>163</v>
      </c>
      <c r="E148" s="246">
        <v>1</v>
      </c>
      <c r="F148" s="247"/>
      <c r="G148" s="248">
        <f>ROUND(E148*F148,2)</f>
        <v>0</v>
      </c>
      <c r="H148" s="229">
        <v>322.5</v>
      </c>
      <c r="I148" s="228">
        <f>ROUND(E148*H148,2)</f>
        <v>322.5</v>
      </c>
      <c r="J148" s="229">
        <v>132.9</v>
      </c>
      <c r="K148" s="228">
        <f>ROUND(E148*J148,2)</f>
        <v>132.9</v>
      </c>
      <c r="L148" s="228">
        <v>15</v>
      </c>
      <c r="M148" s="228">
        <f>G148*(1+L148/100)</f>
        <v>0</v>
      </c>
      <c r="N148" s="228">
        <v>2.5000000000000001E-4</v>
      </c>
      <c r="O148" s="228">
        <f>ROUND(E148*N148,2)</f>
        <v>0</v>
      </c>
      <c r="P148" s="228">
        <v>0</v>
      </c>
      <c r="Q148" s="228">
        <f>ROUND(E148*P148,2)</f>
        <v>0</v>
      </c>
      <c r="R148" s="228"/>
      <c r="S148" s="228" t="s">
        <v>168</v>
      </c>
      <c r="T148" s="228" t="s">
        <v>136</v>
      </c>
      <c r="U148" s="228">
        <v>0.20599999999999999</v>
      </c>
      <c r="V148" s="228">
        <f>ROUND(E148*U148,2)</f>
        <v>0.21</v>
      </c>
      <c r="W148" s="228"/>
      <c r="X148" s="228" t="s">
        <v>164</v>
      </c>
      <c r="Y148" s="209"/>
      <c r="Z148" s="209"/>
      <c r="AA148" s="209"/>
      <c r="AB148" s="209"/>
      <c r="AC148" s="209"/>
      <c r="AD148" s="209"/>
      <c r="AE148" s="209"/>
      <c r="AF148" s="209"/>
      <c r="AG148" s="209" t="s">
        <v>165</v>
      </c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1" x14ac:dyDescent="0.25">
      <c r="A149" s="243">
        <v>56</v>
      </c>
      <c r="B149" s="244" t="s">
        <v>325</v>
      </c>
      <c r="C149" s="251" t="s">
        <v>326</v>
      </c>
      <c r="D149" s="245" t="s">
        <v>0</v>
      </c>
      <c r="E149" s="246">
        <v>110.97</v>
      </c>
      <c r="F149" s="247"/>
      <c r="G149" s="248">
        <f>ROUND(E149*F149,2)</f>
        <v>0</v>
      </c>
      <c r="H149" s="229">
        <v>0</v>
      </c>
      <c r="I149" s="228">
        <f>ROUND(E149*H149,2)</f>
        <v>0</v>
      </c>
      <c r="J149" s="229">
        <v>1.4</v>
      </c>
      <c r="K149" s="228">
        <f>ROUND(E149*J149,2)</f>
        <v>155.36000000000001</v>
      </c>
      <c r="L149" s="228">
        <v>15</v>
      </c>
      <c r="M149" s="228">
        <f>G149*(1+L149/100)</f>
        <v>0</v>
      </c>
      <c r="N149" s="228">
        <v>0</v>
      </c>
      <c r="O149" s="228">
        <f>ROUND(E149*N149,2)</f>
        <v>0</v>
      </c>
      <c r="P149" s="228">
        <v>0</v>
      </c>
      <c r="Q149" s="228">
        <f>ROUND(E149*P149,2)</f>
        <v>0</v>
      </c>
      <c r="R149" s="228"/>
      <c r="S149" s="228" t="s">
        <v>168</v>
      </c>
      <c r="T149" s="228" t="s">
        <v>136</v>
      </c>
      <c r="U149" s="228">
        <v>0</v>
      </c>
      <c r="V149" s="228">
        <f>ROUND(E149*U149,2)</f>
        <v>0</v>
      </c>
      <c r="W149" s="228"/>
      <c r="X149" s="228" t="s">
        <v>261</v>
      </c>
      <c r="Y149" s="209"/>
      <c r="Z149" s="209"/>
      <c r="AA149" s="209"/>
      <c r="AB149" s="209"/>
      <c r="AC149" s="209"/>
      <c r="AD149" s="209"/>
      <c r="AE149" s="209"/>
      <c r="AF149" s="209"/>
      <c r="AG149" s="209" t="s">
        <v>262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x14ac:dyDescent="0.25">
      <c r="A150" s="231" t="s">
        <v>130</v>
      </c>
      <c r="B150" s="232" t="s">
        <v>76</v>
      </c>
      <c r="C150" s="250" t="s">
        <v>77</v>
      </c>
      <c r="D150" s="233"/>
      <c r="E150" s="234"/>
      <c r="F150" s="235"/>
      <c r="G150" s="236">
        <f>SUMIF(AG151:AG163,"&lt;&gt;NOR",G151:G163)</f>
        <v>0</v>
      </c>
      <c r="H150" s="230"/>
      <c r="I150" s="230">
        <f>SUM(I151:I163)</f>
        <v>4254.84</v>
      </c>
      <c r="J150" s="230"/>
      <c r="K150" s="230">
        <f>SUM(K151:K163)</f>
        <v>4045.6300000000006</v>
      </c>
      <c r="L150" s="230"/>
      <c r="M150" s="230">
        <f>SUM(M151:M163)</f>
        <v>0</v>
      </c>
      <c r="N150" s="230"/>
      <c r="O150" s="230">
        <f>SUM(O151:O163)</f>
        <v>0</v>
      </c>
      <c r="P150" s="230"/>
      <c r="Q150" s="230">
        <f>SUM(Q151:Q163)</f>
        <v>9.0000000000000011E-2</v>
      </c>
      <c r="R150" s="230"/>
      <c r="S150" s="230"/>
      <c r="T150" s="230"/>
      <c r="U150" s="230"/>
      <c r="V150" s="230">
        <f>SUM(V151:V163)</f>
        <v>3.830000000000001</v>
      </c>
      <c r="W150" s="230"/>
      <c r="X150" s="230"/>
      <c r="AG150" t="s">
        <v>131</v>
      </c>
    </row>
    <row r="151" spans="1:60" outlineLevel="1" x14ac:dyDescent="0.25">
      <c r="A151" s="243">
        <v>57</v>
      </c>
      <c r="B151" s="244" t="s">
        <v>327</v>
      </c>
      <c r="C151" s="251" t="s">
        <v>328</v>
      </c>
      <c r="D151" s="245" t="s">
        <v>163</v>
      </c>
      <c r="E151" s="246">
        <v>1</v>
      </c>
      <c r="F151" s="247"/>
      <c r="G151" s="248">
        <f>ROUND(E151*F151,2)</f>
        <v>0</v>
      </c>
      <c r="H151" s="229">
        <v>552</v>
      </c>
      <c r="I151" s="228">
        <f>ROUND(E151*H151,2)</f>
        <v>552</v>
      </c>
      <c r="J151" s="229">
        <v>0</v>
      </c>
      <c r="K151" s="228">
        <f>ROUND(E151*J151,2)</f>
        <v>0</v>
      </c>
      <c r="L151" s="228">
        <v>15</v>
      </c>
      <c r="M151" s="228">
        <f>G151*(1+L151/100)</f>
        <v>0</v>
      </c>
      <c r="N151" s="228">
        <v>2E-3</v>
      </c>
      <c r="O151" s="228">
        <f>ROUND(E151*N151,2)</f>
        <v>0</v>
      </c>
      <c r="P151" s="228">
        <v>0</v>
      </c>
      <c r="Q151" s="228">
        <f>ROUND(E151*P151,2)</f>
        <v>0</v>
      </c>
      <c r="R151" s="228"/>
      <c r="S151" s="228" t="s">
        <v>135</v>
      </c>
      <c r="T151" s="228" t="s">
        <v>136</v>
      </c>
      <c r="U151" s="228">
        <v>0</v>
      </c>
      <c r="V151" s="228">
        <f>ROUND(E151*U151,2)</f>
        <v>0</v>
      </c>
      <c r="W151" s="228"/>
      <c r="X151" s="228" t="s">
        <v>159</v>
      </c>
      <c r="Y151" s="209"/>
      <c r="Z151" s="209"/>
      <c r="AA151" s="209"/>
      <c r="AB151" s="209"/>
      <c r="AC151" s="209"/>
      <c r="AD151" s="209"/>
      <c r="AE151" s="209"/>
      <c r="AF151" s="209"/>
      <c r="AG151" s="209" t="s">
        <v>160</v>
      </c>
      <c r="AH151" s="209"/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1" x14ac:dyDescent="0.25">
      <c r="A152" s="243">
        <v>58</v>
      </c>
      <c r="B152" s="244" t="s">
        <v>329</v>
      </c>
      <c r="C152" s="251" t="s">
        <v>330</v>
      </c>
      <c r="D152" s="245" t="s">
        <v>312</v>
      </c>
      <c r="E152" s="246">
        <v>1</v>
      </c>
      <c r="F152" s="247"/>
      <c r="G152" s="248">
        <f>ROUND(E152*F152,2)</f>
        <v>0</v>
      </c>
      <c r="H152" s="229">
        <v>546.54</v>
      </c>
      <c r="I152" s="228">
        <f>ROUND(E152*H152,2)</f>
        <v>546.54</v>
      </c>
      <c r="J152" s="229">
        <v>874.86</v>
      </c>
      <c r="K152" s="228">
        <f>ROUND(E152*J152,2)</f>
        <v>874.86</v>
      </c>
      <c r="L152" s="228">
        <v>15</v>
      </c>
      <c r="M152" s="228">
        <f>G152*(1+L152/100)</f>
        <v>0</v>
      </c>
      <c r="N152" s="228">
        <v>1.8600000000000001E-3</v>
      </c>
      <c r="O152" s="228">
        <f>ROUND(E152*N152,2)</f>
        <v>0</v>
      </c>
      <c r="P152" s="228">
        <v>0</v>
      </c>
      <c r="Q152" s="228">
        <f>ROUND(E152*P152,2)</f>
        <v>0</v>
      </c>
      <c r="R152" s="228"/>
      <c r="S152" s="228" t="s">
        <v>168</v>
      </c>
      <c r="T152" s="228" t="s">
        <v>136</v>
      </c>
      <c r="U152" s="228">
        <v>1.3340000000000001</v>
      </c>
      <c r="V152" s="228">
        <f>ROUND(E152*U152,2)</f>
        <v>1.33</v>
      </c>
      <c r="W152" s="228"/>
      <c r="X152" s="228" t="s">
        <v>164</v>
      </c>
      <c r="Y152" s="209"/>
      <c r="Z152" s="209"/>
      <c r="AA152" s="209"/>
      <c r="AB152" s="209"/>
      <c r="AC152" s="209"/>
      <c r="AD152" s="209"/>
      <c r="AE152" s="209"/>
      <c r="AF152" s="209"/>
      <c r="AG152" s="209" t="s">
        <v>165</v>
      </c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1" x14ac:dyDescent="0.25">
      <c r="A153" s="243">
        <v>59</v>
      </c>
      <c r="B153" s="244" t="s">
        <v>331</v>
      </c>
      <c r="C153" s="251" t="s">
        <v>332</v>
      </c>
      <c r="D153" s="245" t="s">
        <v>312</v>
      </c>
      <c r="E153" s="246">
        <v>1</v>
      </c>
      <c r="F153" s="247"/>
      <c r="G153" s="248">
        <f>ROUND(E153*F153,2)</f>
        <v>0</v>
      </c>
      <c r="H153" s="229">
        <v>21</v>
      </c>
      <c r="I153" s="228">
        <f>ROUND(E153*H153,2)</f>
        <v>21</v>
      </c>
      <c r="J153" s="229">
        <v>197.5</v>
      </c>
      <c r="K153" s="228">
        <f>ROUND(E153*J153,2)</f>
        <v>197.5</v>
      </c>
      <c r="L153" s="228">
        <v>15</v>
      </c>
      <c r="M153" s="228">
        <f>G153*(1+L153/100)</f>
        <v>0</v>
      </c>
      <c r="N153" s="228">
        <v>3.0000000000000001E-5</v>
      </c>
      <c r="O153" s="228">
        <f>ROUND(E153*N153,2)</f>
        <v>0</v>
      </c>
      <c r="P153" s="228">
        <v>0</v>
      </c>
      <c r="Q153" s="228">
        <f>ROUND(E153*P153,2)</f>
        <v>0</v>
      </c>
      <c r="R153" s="228"/>
      <c r="S153" s="228" t="s">
        <v>168</v>
      </c>
      <c r="T153" s="228" t="s">
        <v>136</v>
      </c>
      <c r="U153" s="228">
        <v>0.33</v>
      </c>
      <c r="V153" s="228">
        <f>ROUND(E153*U153,2)</f>
        <v>0.33</v>
      </c>
      <c r="W153" s="228"/>
      <c r="X153" s="228" t="s">
        <v>164</v>
      </c>
      <c r="Y153" s="209"/>
      <c r="Z153" s="209"/>
      <c r="AA153" s="209"/>
      <c r="AB153" s="209"/>
      <c r="AC153" s="209"/>
      <c r="AD153" s="209"/>
      <c r="AE153" s="209"/>
      <c r="AF153" s="209"/>
      <c r="AG153" s="209" t="s">
        <v>165</v>
      </c>
      <c r="AH153" s="209"/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1" x14ac:dyDescent="0.25">
      <c r="A154" s="243">
        <v>60</v>
      </c>
      <c r="B154" s="244" t="s">
        <v>333</v>
      </c>
      <c r="C154" s="251" t="s">
        <v>334</v>
      </c>
      <c r="D154" s="245" t="s">
        <v>312</v>
      </c>
      <c r="E154" s="246">
        <v>3</v>
      </c>
      <c r="F154" s="247"/>
      <c r="G154" s="248">
        <f>ROUND(E154*F154,2)</f>
        <v>0</v>
      </c>
      <c r="H154" s="229">
        <v>146.51</v>
      </c>
      <c r="I154" s="228">
        <f>ROUND(E154*H154,2)</f>
        <v>439.53</v>
      </c>
      <c r="J154" s="229">
        <v>133.49</v>
      </c>
      <c r="K154" s="228">
        <f>ROUND(E154*J154,2)</f>
        <v>400.47</v>
      </c>
      <c r="L154" s="228">
        <v>15</v>
      </c>
      <c r="M154" s="228">
        <f>G154*(1+L154/100)</f>
        <v>0</v>
      </c>
      <c r="N154" s="228">
        <v>1.7000000000000001E-4</v>
      </c>
      <c r="O154" s="228">
        <f>ROUND(E154*N154,2)</f>
        <v>0</v>
      </c>
      <c r="P154" s="228">
        <v>0</v>
      </c>
      <c r="Q154" s="228">
        <f>ROUND(E154*P154,2)</f>
        <v>0</v>
      </c>
      <c r="R154" s="228"/>
      <c r="S154" s="228" t="s">
        <v>168</v>
      </c>
      <c r="T154" s="228" t="s">
        <v>136</v>
      </c>
      <c r="U154" s="228">
        <v>0.22700000000000001</v>
      </c>
      <c r="V154" s="228">
        <f>ROUND(E154*U154,2)</f>
        <v>0.68</v>
      </c>
      <c r="W154" s="228"/>
      <c r="X154" s="228" t="s">
        <v>164</v>
      </c>
      <c r="Y154" s="209"/>
      <c r="Z154" s="209"/>
      <c r="AA154" s="209"/>
      <c r="AB154" s="209"/>
      <c r="AC154" s="209"/>
      <c r="AD154" s="209"/>
      <c r="AE154" s="209"/>
      <c r="AF154" s="209"/>
      <c r="AG154" s="209" t="s">
        <v>165</v>
      </c>
      <c r="AH154" s="209"/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1" x14ac:dyDescent="0.25">
      <c r="A155" s="243">
        <v>61</v>
      </c>
      <c r="B155" s="244" t="s">
        <v>335</v>
      </c>
      <c r="C155" s="251" t="s">
        <v>336</v>
      </c>
      <c r="D155" s="245" t="s">
        <v>312</v>
      </c>
      <c r="E155" s="246">
        <v>1</v>
      </c>
      <c r="F155" s="247"/>
      <c r="G155" s="248">
        <f>ROUND(E155*F155,2)</f>
        <v>0</v>
      </c>
      <c r="H155" s="229">
        <v>224.68</v>
      </c>
      <c r="I155" s="228">
        <f>ROUND(E155*H155,2)</f>
        <v>224.68</v>
      </c>
      <c r="J155" s="229">
        <v>73.22</v>
      </c>
      <c r="K155" s="228">
        <f>ROUND(E155*J155,2)</f>
        <v>73.22</v>
      </c>
      <c r="L155" s="228">
        <v>15</v>
      </c>
      <c r="M155" s="228">
        <f>G155*(1+L155/100)</f>
        <v>0</v>
      </c>
      <c r="N155" s="228">
        <v>2.4000000000000001E-4</v>
      </c>
      <c r="O155" s="228">
        <f>ROUND(E155*N155,2)</f>
        <v>0</v>
      </c>
      <c r="P155" s="228">
        <v>0</v>
      </c>
      <c r="Q155" s="228">
        <f>ROUND(E155*P155,2)</f>
        <v>0</v>
      </c>
      <c r="R155" s="228"/>
      <c r="S155" s="228" t="s">
        <v>168</v>
      </c>
      <c r="T155" s="228" t="s">
        <v>136</v>
      </c>
      <c r="U155" s="228">
        <v>0.124</v>
      </c>
      <c r="V155" s="228">
        <f>ROUND(E155*U155,2)</f>
        <v>0.12</v>
      </c>
      <c r="W155" s="228"/>
      <c r="X155" s="228" t="s">
        <v>164</v>
      </c>
      <c r="Y155" s="209"/>
      <c r="Z155" s="209"/>
      <c r="AA155" s="209"/>
      <c r="AB155" s="209"/>
      <c r="AC155" s="209"/>
      <c r="AD155" s="209"/>
      <c r="AE155" s="209"/>
      <c r="AF155" s="209"/>
      <c r="AG155" s="209" t="s">
        <v>165</v>
      </c>
      <c r="AH155" s="209"/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ht="20.399999999999999" outlineLevel="1" x14ac:dyDescent="0.25">
      <c r="A156" s="243">
        <v>62</v>
      </c>
      <c r="B156" s="244" t="s">
        <v>337</v>
      </c>
      <c r="C156" s="251" t="s">
        <v>338</v>
      </c>
      <c r="D156" s="245" t="s">
        <v>163</v>
      </c>
      <c r="E156" s="246">
        <v>1</v>
      </c>
      <c r="F156" s="247"/>
      <c r="G156" s="248">
        <f>ROUND(E156*F156,2)</f>
        <v>0</v>
      </c>
      <c r="H156" s="229">
        <v>2056.89</v>
      </c>
      <c r="I156" s="228">
        <f>ROUND(E156*H156,2)</f>
        <v>2056.89</v>
      </c>
      <c r="J156" s="229">
        <v>271.91000000000003</v>
      </c>
      <c r="K156" s="228">
        <f>ROUND(E156*J156,2)</f>
        <v>271.91000000000003</v>
      </c>
      <c r="L156" s="228">
        <v>15</v>
      </c>
      <c r="M156" s="228">
        <f>G156*(1+L156/100)</f>
        <v>0</v>
      </c>
      <c r="N156" s="228">
        <v>1.64E-3</v>
      </c>
      <c r="O156" s="228">
        <f>ROUND(E156*N156,2)</f>
        <v>0</v>
      </c>
      <c r="P156" s="228">
        <v>0</v>
      </c>
      <c r="Q156" s="228">
        <f>ROUND(E156*P156,2)</f>
        <v>0</v>
      </c>
      <c r="R156" s="228"/>
      <c r="S156" s="228" t="s">
        <v>168</v>
      </c>
      <c r="T156" s="228" t="s">
        <v>136</v>
      </c>
      <c r="U156" s="228">
        <v>0.44500000000000001</v>
      </c>
      <c r="V156" s="228">
        <f>ROUND(E156*U156,2)</f>
        <v>0.45</v>
      </c>
      <c r="W156" s="228"/>
      <c r="X156" s="228" t="s">
        <v>164</v>
      </c>
      <c r="Y156" s="209"/>
      <c r="Z156" s="209"/>
      <c r="AA156" s="209"/>
      <c r="AB156" s="209"/>
      <c r="AC156" s="209"/>
      <c r="AD156" s="209"/>
      <c r="AE156" s="209"/>
      <c r="AF156" s="209"/>
      <c r="AG156" s="209" t="s">
        <v>165</v>
      </c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1" x14ac:dyDescent="0.25">
      <c r="A157" s="243">
        <v>63</v>
      </c>
      <c r="B157" s="244" t="s">
        <v>339</v>
      </c>
      <c r="C157" s="251" t="s">
        <v>340</v>
      </c>
      <c r="D157" s="245" t="s">
        <v>163</v>
      </c>
      <c r="E157" s="246">
        <v>1</v>
      </c>
      <c r="F157" s="247"/>
      <c r="G157" s="248">
        <f>ROUND(E157*F157,2)</f>
        <v>0</v>
      </c>
      <c r="H157" s="229">
        <v>7.43</v>
      </c>
      <c r="I157" s="228">
        <f>ROUND(E157*H157,2)</f>
        <v>7.43</v>
      </c>
      <c r="J157" s="229">
        <v>258.77</v>
      </c>
      <c r="K157" s="228">
        <f>ROUND(E157*J157,2)</f>
        <v>258.77</v>
      </c>
      <c r="L157" s="228">
        <v>15</v>
      </c>
      <c r="M157" s="228">
        <f>G157*(1+L157/100)</f>
        <v>0</v>
      </c>
      <c r="N157" s="228">
        <v>4.0000000000000003E-5</v>
      </c>
      <c r="O157" s="228">
        <f>ROUND(E157*N157,2)</f>
        <v>0</v>
      </c>
      <c r="P157" s="228">
        <v>0</v>
      </c>
      <c r="Q157" s="228">
        <f>ROUND(E157*P157,2)</f>
        <v>0</v>
      </c>
      <c r="R157" s="228"/>
      <c r="S157" s="228" t="s">
        <v>168</v>
      </c>
      <c r="T157" s="228" t="s">
        <v>136</v>
      </c>
      <c r="U157" s="228">
        <v>0.44500000000000001</v>
      </c>
      <c r="V157" s="228">
        <f>ROUND(E157*U157,2)</f>
        <v>0.45</v>
      </c>
      <c r="W157" s="228"/>
      <c r="X157" s="228" t="s">
        <v>164</v>
      </c>
      <c r="Y157" s="209"/>
      <c r="Z157" s="209"/>
      <c r="AA157" s="209"/>
      <c r="AB157" s="209"/>
      <c r="AC157" s="209"/>
      <c r="AD157" s="209"/>
      <c r="AE157" s="209"/>
      <c r="AF157" s="209"/>
      <c r="AG157" s="209" t="s">
        <v>165</v>
      </c>
      <c r="AH157" s="209"/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1" x14ac:dyDescent="0.25">
      <c r="A158" s="243">
        <v>64</v>
      </c>
      <c r="B158" s="244" t="s">
        <v>341</v>
      </c>
      <c r="C158" s="251" t="s">
        <v>342</v>
      </c>
      <c r="D158" s="245" t="s">
        <v>312</v>
      </c>
      <c r="E158" s="246">
        <v>1</v>
      </c>
      <c r="F158" s="247"/>
      <c r="G158" s="248">
        <f>ROUND(E158*F158,2)</f>
        <v>0</v>
      </c>
      <c r="H158" s="229">
        <v>0</v>
      </c>
      <c r="I158" s="228">
        <f>ROUND(E158*H158,2)</f>
        <v>0</v>
      </c>
      <c r="J158" s="229">
        <v>98.9</v>
      </c>
      <c r="K158" s="228">
        <f>ROUND(E158*J158,2)</f>
        <v>98.9</v>
      </c>
      <c r="L158" s="228">
        <v>15</v>
      </c>
      <c r="M158" s="228">
        <f>G158*(1+L158/100)</f>
        <v>0</v>
      </c>
      <c r="N158" s="228">
        <v>0</v>
      </c>
      <c r="O158" s="228">
        <f>ROUND(E158*N158,2)</f>
        <v>0</v>
      </c>
      <c r="P158" s="228">
        <v>1.56E-3</v>
      </c>
      <c r="Q158" s="228">
        <f>ROUND(E158*P158,2)</f>
        <v>0</v>
      </c>
      <c r="R158" s="228"/>
      <c r="S158" s="228" t="s">
        <v>168</v>
      </c>
      <c r="T158" s="228" t="s">
        <v>136</v>
      </c>
      <c r="U158" s="228">
        <v>0.217</v>
      </c>
      <c r="V158" s="228">
        <f>ROUND(E158*U158,2)</f>
        <v>0.22</v>
      </c>
      <c r="W158" s="228"/>
      <c r="X158" s="228" t="s">
        <v>164</v>
      </c>
      <c r="Y158" s="209"/>
      <c r="Z158" s="209"/>
      <c r="AA158" s="209"/>
      <c r="AB158" s="209"/>
      <c r="AC158" s="209"/>
      <c r="AD158" s="209"/>
      <c r="AE158" s="209"/>
      <c r="AF158" s="209"/>
      <c r="AG158" s="209" t="s">
        <v>165</v>
      </c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1" x14ac:dyDescent="0.25">
      <c r="A159" s="243">
        <v>65</v>
      </c>
      <c r="B159" s="244" t="s">
        <v>343</v>
      </c>
      <c r="C159" s="251" t="s">
        <v>344</v>
      </c>
      <c r="D159" s="245" t="s">
        <v>163</v>
      </c>
      <c r="E159" s="246">
        <v>1</v>
      </c>
      <c r="F159" s="247"/>
      <c r="G159" s="248">
        <f>ROUND(E159*F159,2)</f>
        <v>0</v>
      </c>
      <c r="H159" s="229">
        <v>406.77</v>
      </c>
      <c r="I159" s="228">
        <f>ROUND(E159*H159,2)</f>
        <v>406.77</v>
      </c>
      <c r="J159" s="229">
        <v>148.13</v>
      </c>
      <c r="K159" s="228">
        <f>ROUND(E159*J159,2)</f>
        <v>148.13</v>
      </c>
      <c r="L159" s="228">
        <v>15</v>
      </c>
      <c r="M159" s="228">
        <f>G159*(1+L159/100)</f>
        <v>0</v>
      </c>
      <c r="N159" s="228">
        <v>2.5999999999999998E-4</v>
      </c>
      <c r="O159" s="228">
        <f>ROUND(E159*N159,2)</f>
        <v>0</v>
      </c>
      <c r="P159" s="228">
        <v>0</v>
      </c>
      <c r="Q159" s="228">
        <f>ROUND(E159*P159,2)</f>
        <v>0</v>
      </c>
      <c r="R159" s="228"/>
      <c r="S159" s="228" t="s">
        <v>168</v>
      </c>
      <c r="T159" s="228" t="s">
        <v>136</v>
      </c>
      <c r="U159" s="228">
        <v>0.246</v>
      </c>
      <c r="V159" s="228">
        <f>ROUND(E159*U159,2)</f>
        <v>0.25</v>
      </c>
      <c r="W159" s="228"/>
      <c r="X159" s="228" t="s">
        <v>164</v>
      </c>
      <c r="Y159" s="209"/>
      <c r="Z159" s="209"/>
      <c r="AA159" s="209"/>
      <c r="AB159" s="209"/>
      <c r="AC159" s="209"/>
      <c r="AD159" s="209"/>
      <c r="AE159" s="209"/>
      <c r="AF159" s="209"/>
      <c r="AG159" s="209" t="s">
        <v>165</v>
      </c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1" x14ac:dyDescent="0.25">
      <c r="A160" s="243">
        <v>66</v>
      </c>
      <c r="B160" s="244" t="s">
        <v>345</v>
      </c>
      <c r="C160" s="251" t="s">
        <v>346</v>
      </c>
      <c r="D160" s="245" t="s">
        <v>312</v>
      </c>
      <c r="E160" s="246">
        <v>1</v>
      </c>
      <c r="F160" s="247"/>
      <c r="G160" s="248">
        <f>ROUND(E160*F160,2)</f>
        <v>0</v>
      </c>
      <c r="H160" s="229">
        <v>0</v>
      </c>
      <c r="I160" s="228">
        <f>ROUND(E160*H160,2)</f>
        <v>0</v>
      </c>
      <c r="J160" s="229">
        <v>268.5</v>
      </c>
      <c r="K160" s="228">
        <f>ROUND(E160*J160,2)</f>
        <v>268.5</v>
      </c>
      <c r="L160" s="228">
        <v>15</v>
      </c>
      <c r="M160" s="228">
        <f>G160*(1+L160/100)</f>
        <v>0</v>
      </c>
      <c r="N160" s="228">
        <v>0</v>
      </c>
      <c r="O160" s="228">
        <f>ROUND(E160*N160,2)</f>
        <v>0</v>
      </c>
      <c r="P160" s="228">
        <v>1.933E-2</v>
      </c>
      <c r="Q160" s="228">
        <f>ROUND(E160*P160,2)</f>
        <v>0.02</v>
      </c>
      <c r="R160" s="228"/>
      <c r="S160" s="228" t="s">
        <v>168</v>
      </c>
      <c r="T160" s="228" t="s">
        <v>136</v>
      </c>
      <c r="U160" s="228">
        <v>0</v>
      </c>
      <c r="V160" s="228">
        <f>ROUND(E160*U160,2)</f>
        <v>0</v>
      </c>
      <c r="W160" s="228"/>
      <c r="X160" s="228" t="s">
        <v>178</v>
      </c>
      <c r="Y160" s="209"/>
      <c r="Z160" s="209"/>
      <c r="AA160" s="209"/>
      <c r="AB160" s="209"/>
      <c r="AC160" s="209"/>
      <c r="AD160" s="209"/>
      <c r="AE160" s="209"/>
      <c r="AF160" s="209"/>
      <c r="AG160" s="209" t="s">
        <v>179</v>
      </c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5">
      <c r="A161" s="243">
        <v>67</v>
      </c>
      <c r="B161" s="244" t="s">
        <v>347</v>
      </c>
      <c r="C161" s="251" t="s">
        <v>348</v>
      </c>
      <c r="D161" s="245" t="s">
        <v>163</v>
      </c>
      <c r="E161" s="246">
        <v>1</v>
      </c>
      <c r="F161" s="247"/>
      <c r="G161" s="248">
        <f>ROUND(E161*F161,2)</f>
        <v>0</v>
      </c>
      <c r="H161" s="229">
        <v>0</v>
      </c>
      <c r="I161" s="228">
        <f>ROUND(E161*H161,2)</f>
        <v>0</v>
      </c>
      <c r="J161" s="229">
        <v>1278.8</v>
      </c>
      <c r="K161" s="228">
        <f>ROUND(E161*J161,2)</f>
        <v>1278.8</v>
      </c>
      <c r="L161" s="228">
        <v>15</v>
      </c>
      <c r="M161" s="228">
        <f>G161*(1+L161/100)</f>
        <v>0</v>
      </c>
      <c r="N161" s="228">
        <v>1.82E-3</v>
      </c>
      <c r="O161" s="228">
        <f>ROUND(E161*N161,2)</f>
        <v>0</v>
      </c>
      <c r="P161" s="228">
        <v>0</v>
      </c>
      <c r="Q161" s="228">
        <f>ROUND(E161*P161,2)</f>
        <v>0</v>
      </c>
      <c r="R161" s="228"/>
      <c r="S161" s="228" t="s">
        <v>168</v>
      </c>
      <c r="T161" s="228" t="s">
        <v>136</v>
      </c>
      <c r="U161" s="228">
        <v>0</v>
      </c>
      <c r="V161" s="228">
        <f>ROUND(E161*U161,2)</f>
        <v>0</v>
      </c>
      <c r="W161" s="228"/>
      <c r="X161" s="228" t="s">
        <v>178</v>
      </c>
      <c r="Y161" s="209"/>
      <c r="Z161" s="209"/>
      <c r="AA161" s="209"/>
      <c r="AB161" s="209"/>
      <c r="AC161" s="209"/>
      <c r="AD161" s="209"/>
      <c r="AE161" s="209"/>
      <c r="AF161" s="209"/>
      <c r="AG161" s="209" t="s">
        <v>179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5">
      <c r="A162" s="243">
        <v>68</v>
      </c>
      <c r="B162" s="244" t="s">
        <v>349</v>
      </c>
      <c r="C162" s="251" t="s">
        <v>350</v>
      </c>
      <c r="D162" s="245" t="s">
        <v>312</v>
      </c>
      <c r="E162" s="246">
        <v>1</v>
      </c>
      <c r="F162" s="247"/>
      <c r="G162" s="248">
        <f>ROUND(E162*F162,2)</f>
        <v>0</v>
      </c>
      <c r="H162" s="229">
        <v>0</v>
      </c>
      <c r="I162" s="228">
        <f>ROUND(E162*H162,2)</f>
        <v>0</v>
      </c>
      <c r="J162" s="229">
        <v>141.5</v>
      </c>
      <c r="K162" s="228">
        <f>ROUND(E162*J162,2)</f>
        <v>141.5</v>
      </c>
      <c r="L162" s="228">
        <v>15</v>
      </c>
      <c r="M162" s="228">
        <f>G162*(1+L162/100)</f>
        <v>0</v>
      </c>
      <c r="N162" s="228">
        <v>0</v>
      </c>
      <c r="O162" s="228">
        <f>ROUND(E162*N162,2)</f>
        <v>0</v>
      </c>
      <c r="P162" s="228">
        <v>6.7000000000000004E-2</v>
      </c>
      <c r="Q162" s="228">
        <f>ROUND(E162*P162,2)</f>
        <v>7.0000000000000007E-2</v>
      </c>
      <c r="R162" s="228"/>
      <c r="S162" s="228" t="s">
        <v>168</v>
      </c>
      <c r="T162" s="228" t="s">
        <v>136</v>
      </c>
      <c r="U162" s="228">
        <v>0</v>
      </c>
      <c r="V162" s="228">
        <f>ROUND(E162*U162,2)</f>
        <v>0</v>
      </c>
      <c r="W162" s="228"/>
      <c r="X162" s="228" t="s">
        <v>178</v>
      </c>
      <c r="Y162" s="209"/>
      <c r="Z162" s="209"/>
      <c r="AA162" s="209"/>
      <c r="AB162" s="209"/>
      <c r="AC162" s="209"/>
      <c r="AD162" s="209"/>
      <c r="AE162" s="209"/>
      <c r="AF162" s="209"/>
      <c r="AG162" s="209" t="s">
        <v>179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1" x14ac:dyDescent="0.25">
      <c r="A163" s="243">
        <v>69</v>
      </c>
      <c r="B163" s="244" t="s">
        <v>351</v>
      </c>
      <c r="C163" s="251" t="s">
        <v>352</v>
      </c>
      <c r="D163" s="245" t="s">
        <v>0</v>
      </c>
      <c r="E163" s="246">
        <v>82.674000000000007</v>
      </c>
      <c r="F163" s="247"/>
      <c r="G163" s="248">
        <f>ROUND(E163*F163,2)</f>
        <v>0</v>
      </c>
      <c r="H163" s="229">
        <v>0</v>
      </c>
      <c r="I163" s="228">
        <f>ROUND(E163*H163,2)</f>
        <v>0</v>
      </c>
      <c r="J163" s="229">
        <v>0.4</v>
      </c>
      <c r="K163" s="228">
        <f>ROUND(E163*J163,2)</f>
        <v>33.07</v>
      </c>
      <c r="L163" s="228">
        <v>15</v>
      </c>
      <c r="M163" s="228">
        <f>G163*(1+L163/100)</f>
        <v>0</v>
      </c>
      <c r="N163" s="228">
        <v>0</v>
      </c>
      <c r="O163" s="228">
        <f>ROUND(E163*N163,2)</f>
        <v>0</v>
      </c>
      <c r="P163" s="228">
        <v>0</v>
      </c>
      <c r="Q163" s="228">
        <f>ROUND(E163*P163,2)</f>
        <v>0</v>
      </c>
      <c r="R163" s="228"/>
      <c r="S163" s="228" t="s">
        <v>168</v>
      </c>
      <c r="T163" s="228" t="s">
        <v>136</v>
      </c>
      <c r="U163" s="228">
        <v>0</v>
      </c>
      <c r="V163" s="228">
        <f>ROUND(E163*U163,2)</f>
        <v>0</v>
      </c>
      <c r="W163" s="228"/>
      <c r="X163" s="228" t="s">
        <v>261</v>
      </c>
      <c r="Y163" s="209"/>
      <c r="Z163" s="209"/>
      <c r="AA163" s="209"/>
      <c r="AB163" s="209"/>
      <c r="AC163" s="209"/>
      <c r="AD163" s="209"/>
      <c r="AE163" s="209"/>
      <c r="AF163" s="209"/>
      <c r="AG163" s="209" t="s">
        <v>262</v>
      </c>
      <c r="AH163" s="209"/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x14ac:dyDescent="0.25">
      <c r="A164" s="231" t="s">
        <v>130</v>
      </c>
      <c r="B164" s="232" t="s">
        <v>78</v>
      </c>
      <c r="C164" s="250" t="s">
        <v>79</v>
      </c>
      <c r="D164" s="233"/>
      <c r="E164" s="234"/>
      <c r="F164" s="235"/>
      <c r="G164" s="236">
        <f>SUMIF(AG165:AG170,"&lt;&gt;NOR",G165:G170)</f>
        <v>0</v>
      </c>
      <c r="H164" s="230"/>
      <c r="I164" s="230">
        <f>SUM(I165:I170)</f>
        <v>621</v>
      </c>
      <c r="J164" s="230"/>
      <c r="K164" s="230">
        <f>SUM(K165:K170)</f>
        <v>5563.28</v>
      </c>
      <c r="L164" s="230"/>
      <c r="M164" s="230">
        <f>SUM(M165:M170)</f>
        <v>0</v>
      </c>
      <c r="N164" s="230"/>
      <c r="O164" s="230">
        <f>SUM(O165:O170)</f>
        <v>0</v>
      </c>
      <c r="P164" s="230"/>
      <c r="Q164" s="230">
        <f>SUM(Q165:Q170)</f>
        <v>0.14000000000000001</v>
      </c>
      <c r="R164" s="230"/>
      <c r="S164" s="230"/>
      <c r="T164" s="230"/>
      <c r="U164" s="230"/>
      <c r="V164" s="230">
        <f>SUM(V165:V170)</f>
        <v>9.2199999999999989</v>
      </c>
      <c r="W164" s="230"/>
      <c r="X164" s="230"/>
      <c r="AG164" t="s">
        <v>131</v>
      </c>
    </row>
    <row r="165" spans="1:60" ht="20.399999999999999" outlineLevel="1" x14ac:dyDescent="0.25">
      <c r="A165" s="243">
        <v>70</v>
      </c>
      <c r="B165" s="244" t="s">
        <v>353</v>
      </c>
      <c r="C165" s="251" t="s">
        <v>354</v>
      </c>
      <c r="D165" s="245" t="s">
        <v>265</v>
      </c>
      <c r="E165" s="246">
        <v>1</v>
      </c>
      <c r="F165" s="247"/>
      <c r="G165" s="248">
        <f>ROUND(E165*F165,2)</f>
        <v>0</v>
      </c>
      <c r="H165" s="229">
        <v>0</v>
      </c>
      <c r="I165" s="228">
        <f>ROUND(E165*H165,2)</f>
        <v>0</v>
      </c>
      <c r="J165" s="229">
        <v>920</v>
      </c>
      <c r="K165" s="228">
        <f>ROUND(E165*J165,2)</f>
        <v>920</v>
      </c>
      <c r="L165" s="228">
        <v>15</v>
      </c>
      <c r="M165" s="228">
        <f>G165*(1+L165/100)</f>
        <v>0</v>
      </c>
      <c r="N165" s="228">
        <v>0</v>
      </c>
      <c r="O165" s="228">
        <f>ROUND(E165*N165,2)</f>
        <v>0</v>
      </c>
      <c r="P165" s="228">
        <v>0</v>
      </c>
      <c r="Q165" s="228">
        <f>ROUND(E165*P165,2)</f>
        <v>0</v>
      </c>
      <c r="R165" s="228"/>
      <c r="S165" s="228" t="s">
        <v>135</v>
      </c>
      <c r="T165" s="228" t="s">
        <v>136</v>
      </c>
      <c r="U165" s="228">
        <v>0.5</v>
      </c>
      <c r="V165" s="228">
        <f>ROUND(E165*U165,2)</f>
        <v>0.5</v>
      </c>
      <c r="W165" s="228"/>
      <c r="X165" s="228" t="s">
        <v>164</v>
      </c>
      <c r="Y165" s="209"/>
      <c r="Z165" s="209"/>
      <c r="AA165" s="209"/>
      <c r="AB165" s="209"/>
      <c r="AC165" s="209"/>
      <c r="AD165" s="209"/>
      <c r="AE165" s="209"/>
      <c r="AF165" s="209"/>
      <c r="AG165" s="209" t="s">
        <v>165</v>
      </c>
      <c r="AH165" s="209"/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1" x14ac:dyDescent="0.25">
      <c r="A166" s="243">
        <v>71</v>
      </c>
      <c r="B166" s="244" t="s">
        <v>355</v>
      </c>
      <c r="C166" s="251" t="s">
        <v>356</v>
      </c>
      <c r="D166" s="245" t="s">
        <v>163</v>
      </c>
      <c r="E166" s="246">
        <v>3</v>
      </c>
      <c r="F166" s="247"/>
      <c r="G166" s="248">
        <f>ROUND(E166*F166,2)</f>
        <v>0</v>
      </c>
      <c r="H166" s="229">
        <v>207</v>
      </c>
      <c r="I166" s="228">
        <f>ROUND(E166*H166,2)</f>
        <v>621</v>
      </c>
      <c r="J166" s="229">
        <v>0</v>
      </c>
      <c r="K166" s="228">
        <f>ROUND(E166*J166,2)</f>
        <v>0</v>
      </c>
      <c r="L166" s="228">
        <v>15</v>
      </c>
      <c r="M166" s="228">
        <f>G166*(1+L166/100)</f>
        <v>0</v>
      </c>
      <c r="N166" s="228">
        <v>8.0000000000000007E-5</v>
      </c>
      <c r="O166" s="228">
        <f>ROUND(E166*N166,2)</f>
        <v>0</v>
      </c>
      <c r="P166" s="228">
        <v>0</v>
      </c>
      <c r="Q166" s="228">
        <f>ROUND(E166*P166,2)</f>
        <v>0</v>
      </c>
      <c r="R166" s="228"/>
      <c r="S166" s="228" t="s">
        <v>135</v>
      </c>
      <c r="T166" s="228" t="s">
        <v>136</v>
      </c>
      <c r="U166" s="228">
        <v>0</v>
      </c>
      <c r="V166" s="228">
        <f>ROUND(E166*U166,2)</f>
        <v>0</v>
      </c>
      <c r="W166" s="228"/>
      <c r="X166" s="228" t="s">
        <v>159</v>
      </c>
      <c r="Y166" s="209"/>
      <c r="Z166" s="209"/>
      <c r="AA166" s="209"/>
      <c r="AB166" s="209"/>
      <c r="AC166" s="209"/>
      <c r="AD166" s="209"/>
      <c r="AE166" s="209"/>
      <c r="AF166" s="209"/>
      <c r="AG166" s="209" t="s">
        <v>160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5">
      <c r="A167" s="243">
        <v>72</v>
      </c>
      <c r="B167" s="244" t="s">
        <v>357</v>
      </c>
      <c r="C167" s="251" t="s">
        <v>358</v>
      </c>
      <c r="D167" s="245" t="s">
        <v>163</v>
      </c>
      <c r="E167" s="246">
        <v>3</v>
      </c>
      <c r="F167" s="247"/>
      <c r="G167" s="248">
        <f>ROUND(E167*F167,2)</f>
        <v>0</v>
      </c>
      <c r="H167" s="229">
        <v>0</v>
      </c>
      <c r="I167" s="228">
        <f>ROUND(E167*H167,2)</f>
        <v>0</v>
      </c>
      <c r="J167" s="229">
        <v>396.2</v>
      </c>
      <c r="K167" s="228">
        <f>ROUND(E167*J167,2)</f>
        <v>1188.5999999999999</v>
      </c>
      <c r="L167" s="228">
        <v>15</v>
      </c>
      <c r="M167" s="228">
        <f>G167*(1+L167/100)</f>
        <v>0</v>
      </c>
      <c r="N167" s="228">
        <v>0</v>
      </c>
      <c r="O167" s="228">
        <f>ROUND(E167*N167,2)</f>
        <v>0</v>
      </c>
      <c r="P167" s="228">
        <v>0</v>
      </c>
      <c r="Q167" s="228">
        <f>ROUND(E167*P167,2)</f>
        <v>0</v>
      </c>
      <c r="R167" s="228"/>
      <c r="S167" s="228" t="s">
        <v>168</v>
      </c>
      <c r="T167" s="228" t="s">
        <v>136</v>
      </c>
      <c r="U167" s="228">
        <v>0.75</v>
      </c>
      <c r="V167" s="228">
        <f>ROUND(E167*U167,2)</f>
        <v>2.25</v>
      </c>
      <c r="W167" s="228"/>
      <c r="X167" s="228" t="s">
        <v>164</v>
      </c>
      <c r="Y167" s="209"/>
      <c r="Z167" s="209"/>
      <c r="AA167" s="209"/>
      <c r="AB167" s="209"/>
      <c r="AC167" s="209"/>
      <c r="AD167" s="209"/>
      <c r="AE167" s="209"/>
      <c r="AF167" s="209"/>
      <c r="AG167" s="209" t="s">
        <v>165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1" x14ac:dyDescent="0.25">
      <c r="A168" s="243">
        <v>73</v>
      </c>
      <c r="B168" s="244" t="s">
        <v>359</v>
      </c>
      <c r="C168" s="251" t="s">
        <v>360</v>
      </c>
      <c r="D168" s="245" t="s">
        <v>163</v>
      </c>
      <c r="E168" s="246">
        <v>3</v>
      </c>
      <c r="F168" s="247"/>
      <c r="G168" s="248">
        <f>ROUND(E168*F168,2)</f>
        <v>0</v>
      </c>
      <c r="H168" s="229">
        <v>0</v>
      </c>
      <c r="I168" s="228">
        <f>ROUND(E168*H168,2)</f>
        <v>0</v>
      </c>
      <c r="J168" s="229">
        <v>257.60000000000002</v>
      </c>
      <c r="K168" s="228">
        <f>ROUND(E168*J168,2)</f>
        <v>772.8</v>
      </c>
      <c r="L168" s="228">
        <v>15</v>
      </c>
      <c r="M168" s="228">
        <f>G168*(1+L168/100)</f>
        <v>0</v>
      </c>
      <c r="N168" s="228">
        <v>0</v>
      </c>
      <c r="O168" s="228">
        <f>ROUND(E168*N168,2)</f>
        <v>0</v>
      </c>
      <c r="P168" s="228">
        <v>2E-3</v>
      </c>
      <c r="Q168" s="228">
        <f>ROUND(E168*P168,2)</f>
        <v>0.01</v>
      </c>
      <c r="R168" s="228"/>
      <c r="S168" s="228" t="s">
        <v>168</v>
      </c>
      <c r="T168" s="228" t="s">
        <v>136</v>
      </c>
      <c r="U168" s="228">
        <v>0.48749999999999999</v>
      </c>
      <c r="V168" s="228">
        <f>ROUND(E168*U168,2)</f>
        <v>1.46</v>
      </c>
      <c r="W168" s="228"/>
      <c r="X168" s="228" t="s">
        <v>164</v>
      </c>
      <c r="Y168" s="209"/>
      <c r="Z168" s="209"/>
      <c r="AA168" s="209"/>
      <c r="AB168" s="209"/>
      <c r="AC168" s="209"/>
      <c r="AD168" s="209"/>
      <c r="AE168" s="209"/>
      <c r="AF168" s="209"/>
      <c r="AG168" s="209" t="s">
        <v>165</v>
      </c>
      <c r="AH168" s="209"/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1" x14ac:dyDescent="0.25">
      <c r="A169" s="243">
        <v>74</v>
      </c>
      <c r="B169" s="244" t="s">
        <v>361</v>
      </c>
      <c r="C169" s="251" t="s">
        <v>362</v>
      </c>
      <c r="D169" s="245" t="s">
        <v>163</v>
      </c>
      <c r="E169" s="246">
        <v>1</v>
      </c>
      <c r="F169" s="247"/>
      <c r="G169" s="248">
        <f>ROUND(E169*F169,2)</f>
        <v>0</v>
      </c>
      <c r="H169" s="229">
        <v>0</v>
      </c>
      <c r="I169" s="228">
        <f>ROUND(E169*H169,2)</f>
        <v>0</v>
      </c>
      <c r="J169" s="229">
        <v>2645</v>
      </c>
      <c r="K169" s="228">
        <f>ROUND(E169*J169,2)</f>
        <v>2645</v>
      </c>
      <c r="L169" s="228">
        <v>15</v>
      </c>
      <c r="M169" s="228">
        <f>G169*(1+L169/100)</f>
        <v>0</v>
      </c>
      <c r="N169" s="228">
        <v>0</v>
      </c>
      <c r="O169" s="228">
        <f>ROUND(E169*N169,2)</f>
        <v>0</v>
      </c>
      <c r="P169" s="228">
        <v>0.12634999999999999</v>
      </c>
      <c r="Q169" s="228">
        <f>ROUND(E169*P169,2)</f>
        <v>0.13</v>
      </c>
      <c r="R169" s="228"/>
      <c r="S169" s="228" t="s">
        <v>168</v>
      </c>
      <c r="T169" s="228" t="s">
        <v>136</v>
      </c>
      <c r="U169" s="228">
        <v>5.0049999999999999</v>
      </c>
      <c r="V169" s="228">
        <f>ROUND(E169*U169,2)</f>
        <v>5.01</v>
      </c>
      <c r="W169" s="228"/>
      <c r="X169" s="228" t="s">
        <v>164</v>
      </c>
      <c r="Y169" s="209"/>
      <c r="Z169" s="209"/>
      <c r="AA169" s="209"/>
      <c r="AB169" s="209"/>
      <c r="AC169" s="209"/>
      <c r="AD169" s="209"/>
      <c r="AE169" s="209"/>
      <c r="AF169" s="209"/>
      <c r="AG169" s="209" t="s">
        <v>165</v>
      </c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1" x14ac:dyDescent="0.25">
      <c r="A170" s="243">
        <v>75</v>
      </c>
      <c r="B170" s="244" t="s">
        <v>363</v>
      </c>
      <c r="C170" s="251" t="s">
        <v>364</v>
      </c>
      <c r="D170" s="245" t="s">
        <v>0</v>
      </c>
      <c r="E170" s="246">
        <v>61.473999999999997</v>
      </c>
      <c r="F170" s="247"/>
      <c r="G170" s="248">
        <f>ROUND(E170*F170,2)</f>
        <v>0</v>
      </c>
      <c r="H170" s="229">
        <v>0</v>
      </c>
      <c r="I170" s="228">
        <f>ROUND(E170*H170,2)</f>
        <v>0</v>
      </c>
      <c r="J170" s="229">
        <v>0.6</v>
      </c>
      <c r="K170" s="228">
        <f>ROUND(E170*J170,2)</f>
        <v>36.880000000000003</v>
      </c>
      <c r="L170" s="228">
        <v>15</v>
      </c>
      <c r="M170" s="228">
        <f>G170*(1+L170/100)</f>
        <v>0</v>
      </c>
      <c r="N170" s="228">
        <v>0</v>
      </c>
      <c r="O170" s="228">
        <f>ROUND(E170*N170,2)</f>
        <v>0</v>
      </c>
      <c r="P170" s="228">
        <v>0</v>
      </c>
      <c r="Q170" s="228">
        <f>ROUND(E170*P170,2)</f>
        <v>0</v>
      </c>
      <c r="R170" s="228"/>
      <c r="S170" s="228" t="s">
        <v>168</v>
      </c>
      <c r="T170" s="228" t="s">
        <v>136</v>
      </c>
      <c r="U170" s="228">
        <v>0</v>
      </c>
      <c r="V170" s="228">
        <f>ROUND(E170*U170,2)</f>
        <v>0</v>
      </c>
      <c r="W170" s="228"/>
      <c r="X170" s="228" t="s">
        <v>261</v>
      </c>
      <c r="Y170" s="209"/>
      <c r="Z170" s="209"/>
      <c r="AA170" s="209"/>
      <c r="AB170" s="209"/>
      <c r="AC170" s="209"/>
      <c r="AD170" s="209"/>
      <c r="AE170" s="209"/>
      <c r="AF170" s="209"/>
      <c r="AG170" s="209" t="s">
        <v>262</v>
      </c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x14ac:dyDescent="0.25">
      <c r="A171" s="231" t="s">
        <v>130</v>
      </c>
      <c r="B171" s="232" t="s">
        <v>80</v>
      </c>
      <c r="C171" s="250" t="s">
        <v>81</v>
      </c>
      <c r="D171" s="233"/>
      <c r="E171" s="234"/>
      <c r="F171" s="235"/>
      <c r="G171" s="236">
        <f>SUMIF(AG172:AG205,"&lt;&gt;NOR",G172:G205)</f>
        <v>0</v>
      </c>
      <c r="H171" s="230"/>
      <c r="I171" s="230">
        <f>SUM(I172:I205)</f>
        <v>30102.080000000002</v>
      </c>
      <c r="J171" s="230"/>
      <c r="K171" s="230">
        <f>SUM(K172:K205)</f>
        <v>87156.029999999984</v>
      </c>
      <c r="L171" s="230"/>
      <c r="M171" s="230">
        <f>SUM(M172:M205)</f>
        <v>0</v>
      </c>
      <c r="N171" s="230"/>
      <c r="O171" s="230">
        <f>SUM(O172:O205)</f>
        <v>0.08</v>
      </c>
      <c r="P171" s="230"/>
      <c r="Q171" s="230">
        <f>SUM(Q172:Q205)</f>
        <v>0.23</v>
      </c>
      <c r="R171" s="230"/>
      <c r="S171" s="230"/>
      <c r="T171" s="230"/>
      <c r="U171" s="230"/>
      <c r="V171" s="230">
        <f>SUM(V172:V205)</f>
        <v>26.68</v>
      </c>
      <c r="W171" s="230"/>
      <c r="X171" s="230"/>
      <c r="AG171" t="s">
        <v>131</v>
      </c>
    </row>
    <row r="172" spans="1:60" outlineLevel="1" x14ac:dyDescent="0.25">
      <c r="A172" s="243">
        <v>76</v>
      </c>
      <c r="B172" s="244" t="s">
        <v>365</v>
      </c>
      <c r="C172" s="251" t="s">
        <v>366</v>
      </c>
      <c r="D172" s="245" t="s">
        <v>163</v>
      </c>
      <c r="E172" s="246">
        <v>2</v>
      </c>
      <c r="F172" s="247"/>
      <c r="G172" s="248">
        <f>ROUND(E172*F172,2)</f>
        <v>0</v>
      </c>
      <c r="H172" s="229">
        <v>0</v>
      </c>
      <c r="I172" s="228">
        <f>ROUND(E172*H172,2)</f>
        <v>0</v>
      </c>
      <c r="J172" s="229">
        <v>563.5</v>
      </c>
      <c r="K172" s="228">
        <f>ROUND(E172*J172,2)</f>
        <v>1127</v>
      </c>
      <c r="L172" s="228">
        <v>15</v>
      </c>
      <c r="M172" s="228">
        <f>G172*(1+L172/100)</f>
        <v>0</v>
      </c>
      <c r="N172" s="228">
        <v>0</v>
      </c>
      <c r="O172" s="228">
        <f>ROUND(E172*N172,2)</f>
        <v>0</v>
      </c>
      <c r="P172" s="228">
        <v>0</v>
      </c>
      <c r="Q172" s="228">
        <f>ROUND(E172*P172,2)</f>
        <v>0</v>
      </c>
      <c r="R172" s="228"/>
      <c r="S172" s="228" t="s">
        <v>168</v>
      </c>
      <c r="T172" s="228" t="s">
        <v>136</v>
      </c>
      <c r="U172" s="228">
        <v>0.08</v>
      </c>
      <c r="V172" s="228">
        <f>ROUND(E172*U172,2)</f>
        <v>0.16</v>
      </c>
      <c r="W172" s="228"/>
      <c r="X172" s="228" t="s">
        <v>164</v>
      </c>
      <c r="Y172" s="209"/>
      <c r="Z172" s="209"/>
      <c r="AA172" s="209"/>
      <c r="AB172" s="209"/>
      <c r="AC172" s="209"/>
      <c r="AD172" s="209"/>
      <c r="AE172" s="209"/>
      <c r="AF172" s="209"/>
      <c r="AG172" s="209" t="s">
        <v>165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ht="40.799999999999997" outlineLevel="1" x14ac:dyDescent="0.25">
      <c r="A173" s="243">
        <v>77</v>
      </c>
      <c r="B173" s="244" t="s">
        <v>367</v>
      </c>
      <c r="C173" s="251" t="s">
        <v>368</v>
      </c>
      <c r="D173" s="245" t="s">
        <v>163</v>
      </c>
      <c r="E173" s="246">
        <v>1</v>
      </c>
      <c r="F173" s="247"/>
      <c r="G173" s="248">
        <f>ROUND(E173*F173,2)</f>
        <v>0</v>
      </c>
      <c r="H173" s="229">
        <v>0</v>
      </c>
      <c r="I173" s="228">
        <f>ROUND(E173*H173,2)</f>
        <v>0</v>
      </c>
      <c r="J173" s="229">
        <v>7475</v>
      </c>
      <c r="K173" s="228">
        <f>ROUND(E173*J173,2)</f>
        <v>7475</v>
      </c>
      <c r="L173" s="228">
        <v>15</v>
      </c>
      <c r="M173" s="228">
        <f>G173*(1+L173/100)</f>
        <v>0</v>
      </c>
      <c r="N173" s="228">
        <v>0</v>
      </c>
      <c r="O173" s="228">
        <f>ROUND(E173*N173,2)</f>
        <v>0</v>
      </c>
      <c r="P173" s="228">
        <v>0</v>
      </c>
      <c r="Q173" s="228">
        <f>ROUND(E173*P173,2)</f>
        <v>0</v>
      </c>
      <c r="R173" s="228"/>
      <c r="S173" s="228" t="s">
        <v>135</v>
      </c>
      <c r="T173" s="228" t="s">
        <v>136</v>
      </c>
      <c r="U173" s="228">
        <v>0</v>
      </c>
      <c r="V173" s="228">
        <f>ROUND(E173*U173,2)</f>
        <v>0</v>
      </c>
      <c r="W173" s="228"/>
      <c r="X173" s="228" t="s">
        <v>164</v>
      </c>
      <c r="Y173" s="209"/>
      <c r="Z173" s="209"/>
      <c r="AA173" s="209"/>
      <c r="AB173" s="209"/>
      <c r="AC173" s="209"/>
      <c r="AD173" s="209"/>
      <c r="AE173" s="209"/>
      <c r="AF173" s="209"/>
      <c r="AG173" s="209" t="s">
        <v>165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1" x14ac:dyDescent="0.25">
      <c r="A174" s="243">
        <v>78</v>
      </c>
      <c r="B174" s="244" t="s">
        <v>369</v>
      </c>
      <c r="C174" s="251" t="s">
        <v>370</v>
      </c>
      <c r="D174" s="245" t="s">
        <v>158</v>
      </c>
      <c r="E174" s="246">
        <v>2</v>
      </c>
      <c r="F174" s="247"/>
      <c r="G174" s="248">
        <f>ROUND(E174*F174,2)</f>
        <v>0</v>
      </c>
      <c r="H174" s="229">
        <v>13.63</v>
      </c>
      <c r="I174" s="228">
        <f>ROUND(E174*H174,2)</f>
        <v>27.26</v>
      </c>
      <c r="J174" s="229">
        <v>216.37</v>
      </c>
      <c r="K174" s="228">
        <f>ROUND(E174*J174,2)</f>
        <v>432.74</v>
      </c>
      <c r="L174" s="228">
        <v>15</v>
      </c>
      <c r="M174" s="228">
        <f>G174*(1+L174/100)</f>
        <v>0</v>
      </c>
      <c r="N174" s="228">
        <v>8.9999999999999998E-4</v>
      </c>
      <c r="O174" s="228">
        <f>ROUND(E174*N174,2)</f>
        <v>0</v>
      </c>
      <c r="P174" s="228">
        <v>0</v>
      </c>
      <c r="Q174" s="228">
        <f>ROUND(E174*P174,2)</f>
        <v>0</v>
      </c>
      <c r="R174" s="228"/>
      <c r="S174" s="228" t="s">
        <v>135</v>
      </c>
      <c r="T174" s="228" t="s">
        <v>136</v>
      </c>
      <c r="U174" s="228">
        <v>2.29</v>
      </c>
      <c r="V174" s="228">
        <f>ROUND(E174*U174,2)</f>
        <v>4.58</v>
      </c>
      <c r="W174" s="228"/>
      <c r="X174" s="228" t="s">
        <v>164</v>
      </c>
      <c r="Y174" s="209"/>
      <c r="Z174" s="209"/>
      <c r="AA174" s="209"/>
      <c r="AB174" s="209"/>
      <c r="AC174" s="209"/>
      <c r="AD174" s="209"/>
      <c r="AE174" s="209"/>
      <c r="AF174" s="209"/>
      <c r="AG174" s="209" t="s">
        <v>165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ht="20.399999999999999" outlineLevel="1" x14ac:dyDescent="0.25">
      <c r="A175" s="243">
        <v>79</v>
      </c>
      <c r="B175" s="244" t="s">
        <v>371</v>
      </c>
      <c r="C175" s="251" t="s">
        <v>372</v>
      </c>
      <c r="D175" s="245" t="s">
        <v>163</v>
      </c>
      <c r="E175" s="246">
        <v>8</v>
      </c>
      <c r="F175" s="247"/>
      <c r="G175" s="248">
        <f>ROUND(E175*F175,2)</f>
        <v>0</v>
      </c>
      <c r="H175" s="229">
        <v>0</v>
      </c>
      <c r="I175" s="228">
        <f>ROUND(E175*H175,2)</f>
        <v>0</v>
      </c>
      <c r="J175" s="229">
        <v>402.5</v>
      </c>
      <c r="K175" s="228">
        <f>ROUND(E175*J175,2)</f>
        <v>3220</v>
      </c>
      <c r="L175" s="228">
        <v>15</v>
      </c>
      <c r="M175" s="228">
        <f>G175*(1+L175/100)</f>
        <v>0</v>
      </c>
      <c r="N175" s="228">
        <v>0</v>
      </c>
      <c r="O175" s="228">
        <f>ROUND(E175*N175,2)</f>
        <v>0</v>
      </c>
      <c r="P175" s="228">
        <v>0</v>
      </c>
      <c r="Q175" s="228">
        <f>ROUND(E175*P175,2)</f>
        <v>0</v>
      </c>
      <c r="R175" s="228"/>
      <c r="S175" s="228" t="s">
        <v>135</v>
      </c>
      <c r="T175" s="228" t="s">
        <v>136</v>
      </c>
      <c r="U175" s="228">
        <v>0</v>
      </c>
      <c r="V175" s="228">
        <f>ROUND(E175*U175,2)</f>
        <v>0</v>
      </c>
      <c r="W175" s="228"/>
      <c r="X175" s="228" t="s">
        <v>164</v>
      </c>
      <c r="Y175" s="209"/>
      <c r="Z175" s="209"/>
      <c r="AA175" s="209"/>
      <c r="AB175" s="209"/>
      <c r="AC175" s="209"/>
      <c r="AD175" s="209"/>
      <c r="AE175" s="209"/>
      <c r="AF175" s="209"/>
      <c r="AG175" s="209" t="s">
        <v>165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ht="40.799999999999997" outlineLevel="1" x14ac:dyDescent="0.25">
      <c r="A176" s="243">
        <v>80</v>
      </c>
      <c r="B176" s="244" t="s">
        <v>373</v>
      </c>
      <c r="C176" s="251" t="s">
        <v>374</v>
      </c>
      <c r="D176" s="245" t="s">
        <v>163</v>
      </c>
      <c r="E176" s="246">
        <v>1</v>
      </c>
      <c r="F176" s="247"/>
      <c r="G176" s="248">
        <f>ROUND(E176*F176,2)</f>
        <v>0</v>
      </c>
      <c r="H176" s="229">
        <v>0</v>
      </c>
      <c r="I176" s="228">
        <f>ROUND(E176*H176,2)</f>
        <v>0</v>
      </c>
      <c r="J176" s="229">
        <v>14352</v>
      </c>
      <c r="K176" s="228">
        <f>ROUND(E176*J176,2)</f>
        <v>14352</v>
      </c>
      <c r="L176" s="228">
        <v>15</v>
      </c>
      <c r="M176" s="228">
        <f>G176*(1+L176/100)</f>
        <v>0</v>
      </c>
      <c r="N176" s="228">
        <v>0</v>
      </c>
      <c r="O176" s="228">
        <f>ROUND(E176*N176,2)</f>
        <v>0</v>
      </c>
      <c r="P176" s="228">
        <v>0</v>
      </c>
      <c r="Q176" s="228">
        <f>ROUND(E176*P176,2)</f>
        <v>0</v>
      </c>
      <c r="R176" s="228"/>
      <c r="S176" s="228" t="s">
        <v>135</v>
      </c>
      <c r="T176" s="228" t="s">
        <v>136</v>
      </c>
      <c r="U176" s="228">
        <v>0.95</v>
      </c>
      <c r="V176" s="228">
        <f>ROUND(E176*U176,2)</f>
        <v>0.95</v>
      </c>
      <c r="W176" s="228"/>
      <c r="X176" s="228" t="s">
        <v>164</v>
      </c>
      <c r="Y176" s="209"/>
      <c r="Z176" s="209"/>
      <c r="AA176" s="209"/>
      <c r="AB176" s="209"/>
      <c r="AC176" s="209"/>
      <c r="AD176" s="209"/>
      <c r="AE176" s="209"/>
      <c r="AF176" s="209"/>
      <c r="AG176" s="209" t="s">
        <v>165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ht="20.399999999999999" outlineLevel="1" x14ac:dyDescent="0.25">
      <c r="A177" s="243">
        <v>81</v>
      </c>
      <c r="B177" s="244" t="s">
        <v>375</v>
      </c>
      <c r="C177" s="251" t="s">
        <v>376</v>
      </c>
      <c r="D177" s="245" t="s">
        <v>163</v>
      </c>
      <c r="E177" s="246">
        <v>8</v>
      </c>
      <c r="F177" s="247"/>
      <c r="G177" s="248">
        <f>ROUND(E177*F177,2)</f>
        <v>0</v>
      </c>
      <c r="H177" s="229">
        <v>0</v>
      </c>
      <c r="I177" s="228">
        <f>ROUND(E177*H177,2)</f>
        <v>0</v>
      </c>
      <c r="J177" s="229">
        <v>402.5</v>
      </c>
      <c r="K177" s="228">
        <f>ROUND(E177*J177,2)</f>
        <v>3220</v>
      </c>
      <c r="L177" s="228">
        <v>15</v>
      </c>
      <c r="M177" s="228">
        <f>G177*(1+L177/100)</f>
        <v>0</v>
      </c>
      <c r="N177" s="228">
        <v>0</v>
      </c>
      <c r="O177" s="228">
        <f>ROUND(E177*N177,2)</f>
        <v>0</v>
      </c>
      <c r="P177" s="228">
        <v>0</v>
      </c>
      <c r="Q177" s="228">
        <f>ROUND(E177*P177,2)</f>
        <v>0</v>
      </c>
      <c r="R177" s="228"/>
      <c r="S177" s="228" t="s">
        <v>135</v>
      </c>
      <c r="T177" s="228" t="s">
        <v>136</v>
      </c>
      <c r="U177" s="228">
        <v>0.95</v>
      </c>
      <c r="V177" s="228">
        <f>ROUND(E177*U177,2)</f>
        <v>7.6</v>
      </c>
      <c r="W177" s="228"/>
      <c r="X177" s="228" t="s">
        <v>164</v>
      </c>
      <c r="Y177" s="209"/>
      <c r="Z177" s="209"/>
      <c r="AA177" s="209"/>
      <c r="AB177" s="209"/>
      <c r="AC177" s="209"/>
      <c r="AD177" s="209"/>
      <c r="AE177" s="209"/>
      <c r="AF177" s="209"/>
      <c r="AG177" s="209" t="s">
        <v>165</v>
      </c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ht="20.399999999999999" outlineLevel="1" x14ac:dyDescent="0.25">
      <c r="A178" s="243">
        <v>82</v>
      </c>
      <c r="B178" s="244" t="s">
        <v>377</v>
      </c>
      <c r="C178" s="251" t="s">
        <v>378</v>
      </c>
      <c r="D178" s="245" t="s">
        <v>163</v>
      </c>
      <c r="E178" s="246">
        <v>3</v>
      </c>
      <c r="F178" s="247"/>
      <c r="G178" s="248">
        <f>ROUND(E178*F178,2)</f>
        <v>0</v>
      </c>
      <c r="H178" s="229">
        <v>2676.4</v>
      </c>
      <c r="I178" s="228">
        <f>ROUND(E178*H178,2)</f>
        <v>8029.2</v>
      </c>
      <c r="J178" s="229">
        <v>0</v>
      </c>
      <c r="K178" s="228">
        <f>ROUND(E178*J178,2)</f>
        <v>0</v>
      </c>
      <c r="L178" s="228">
        <v>15</v>
      </c>
      <c r="M178" s="228">
        <f>G178*(1+L178/100)</f>
        <v>0</v>
      </c>
      <c r="N178" s="228">
        <v>1.2999999999999999E-2</v>
      </c>
      <c r="O178" s="228">
        <f>ROUND(E178*N178,2)</f>
        <v>0.04</v>
      </c>
      <c r="P178" s="228">
        <v>0</v>
      </c>
      <c r="Q178" s="228">
        <f>ROUND(E178*P178,2)</f>
        <v>0</v>
      </c>
      <c r="R178" s="228"/>
      <c r="S178" s="228" t="s">
        <v>135</v>
      </c>
      <c r="T178" s="228" t="s">
        <v>136</v>
      </c>
      <c r="U178" s="228">
        <v>0</v>
      </c>
      <c r="V178" s="228">
        <f>ROUND(E178*U178,2)</f>
        <v>0</v>
      </c>
      <c r="W178" s="228"/>
      <c r="X178" s="228" t="s">
        <v>178</v>
      </c>
      <c r="Y178" s="209"/>
      <c r="Z178" s="209"/>
      <c r="AA178" s="209"/>
      <c r="AB178" s="209"/>
      <c r="AC178" s="209"/>
      <c r="AD178" s="209"/>
      <c r="AE178" s="209"/>
      <c r="AF178" s="209"/>
      <c r="AG178" s="209" t="s">
        <v>379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ht="40.799999999999997" outlineLevel="1" x14ac:dyDescent="0.25">
      <c r="A179" s="243">
        <v>83</v>
      </c>
      <c r="B179" s="244" t="s">
        <v>380</v>
      </c>
      <c r="C179" s="251" t="s">
        <v>381</v>
      </c>
      <c r="D179" s="245" t="s">
        <v>265</v>
      </c>
      <c r="E179" s="246">
        <v>1</v>
      </c>
      <c r="F179" s="247"/>
      <c r="G179" s="248">
        <f>ROUND(E179*F179,2)</f>
        <v>0</v>
      </c>
      <c r="H179" s="229">
        <v>14375</v>
      </c>
      <c r="I179" s="228">
        <f>ROUND(E179*H179,2)</f>
        <v>14375</v>
      </c>
      <c r="J179" s="229">
        <v>0</v>
      </c>
      <c r="K179" s="228">
        <f>ROUND(E179*J179,2)</f>
        <v>0</v>
      </c>
      <c r="L179" s="228">
        <v>15</v>
      </c>
      <c r="M179" s="228">
        <f>G179*(1+L179/100)</f>
        <v>0</v>
      </c>
      <c r="N179" s="228">
        <v>0</v>
      </c>
      <c r="O179" s="228">
        <f>ROUND(E179*N179,2)</f>
        <v>0</v>
      </c>
      <c r="P179" s="228">
        <v>0</v>
      </c>
      <c r="Q179" s="228">
        <f>ROUND(E179*P179,2)</f>
        <v>0</v>
      </c>
      <c r="R179" s="228"/>
      <c r="S179" s="228" t="s">
        <v>135</v>
      </c>
      <c r="T179" s="228" t="s">
        <v>136</v>
      </c>
      <c r="U179" s="228">
        <v>0</v>
      </c>
      <c r="V179" s="228">
        <f>ROUND(E179*U179,2)</f>
        <v>0</v>
      </c>
      <c r="W179" s="228"/>
      <c r="X179" s="228" t="s">
        <v>178</v>
      </c>
      <c r="Y179" s="209"/>
      <c r="Z179" s="209"/>
      <c r="AA179" s="209"/>
      <c r="AB179" s="209"/>
      <c r="AC179" s="209"/>
      <c r="AD179" s="209"/>
      <c r="AE179" s="209"/>
      <c r="AF179" s="209"/>
      <c r="AG179" s="209" t="s">
        <v>379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ht="20.399999999999999" outlineLevel="1" x14ac:dyDescent="0.25">
      <c r="A180" s="243">
        <v>84</v>
      </c>
      <c r="B180" s="244" t="s">
        <v>382</v>
      </c>
      <c r="C180" s="251" t="s">
        <v>383</v>
      </c>
      <c r="D180" s="245" t="s">
        <v>163</v>
      </c>
      <c r="E180" s="246">
        <v>1</v>
      </c>
      <c r="F180" s="247"/>
      <c r="G180" s="248">
        <f>ROUND(E180*F180,2)</f>
        <v>0</v>
      </c>
      <c r="H180" s="229">
        <v>3122.4</v>
      </c>
      <c r="I180" s="228">
        <f>ROUND(E180*H180,2)</f>
        <v>3122.4</v>
      </c>
      <c r="J180" s="229">
        <v>0</v>
      </c>
      <c r="K180" s="228">
        <f>ROUND(E180*J180,2)</f>
        <v>0</v>
      </c>
      <c r="L180" s="228">
        <v>15</v>
      </c>
      <c r="M180" s="228">
        <f>G180*(1+L180/100)</f>
        <v>0</v>
      </c>
      <c r="N180" s="228">
        <v>0.02</v>
      </c>
      <c r="O180" s="228">
        <f>ROUND(E180*N180,2)</f>
        <v>0.02</v>
      </c>
      <c r="P180" s="228">
        <v>0</v>
      </c>
      <c r="Q180" s="228">
        <f>ROUND(E180*P180,2)</f>
        <v>0</v>
      </c>
      <c r="R180" s="228"/>
      <c r="S180" s="228" t="s">
        <v>135</v>
      </c>
      <c r="T180" s="228" t="s">
        <v>136</v>
      </c>
      <c r="U180" s="228">
        <v>0</v>
      </c>
      <c r="V180" s="228">
        <f>ROUND(E180*U180,2)</f>
        <v>0</v>
      </c>
      <c r="W180" s="228"/>
      <c r="X180" s="228" t="s">
        <v>159</v>
      </c>
      <c r="Y180" s="209"/>
      <c r="Z180" s="209"/>
      <c r="AA180" s="209"/>
      <c r="AB180" s="209"/>
      <c r="AC180" s="209"/>
      <c r="AD180" s="209"/>
      <c r="AE180" s="209"/>
      <c r="AF180" s="209"/>
      <c r="AG180" s="209" t="s">
        <v>160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ht="20.399999999999999" outlineLevel="1" x14ac:dyDescent="0.25">
      <c r="A181" s="243">
        <v>85</v>
      </c>
      <c r="B181" s="244" t="s">
        <v>384</v>
      </c>
      <c r="C181" s="251" t="s">
        <v>385</v>
      </c>
      <c r="D181" s="245" t="s">
        <v>163</v>
      </c>
      <c r="E181" s="246">
        <v>1</v>
      </c>
      <c r="F181" s="247"/>
      <c r="G181" s="248">
        <f>ROUND(E181*F181,2)</f>
        <v>0</v>
      </c>
      <c r="H181" s="229">
        <v>4427.5</v>
      </c>
      <c r="I181" s="228">
        <f>ROUND(E181*H181,2)</f>
        <v>4427.5</v>
      </c>
      <c r="J181" s="229">
        <v>0</v>
      </c>
      <c r="K181" s="228">
        <f>ROUND(E181*J181,2)</f>
        <v>0</v>
      </c>
      <c r="L181" s="228">
        <v>15</v>
      </c>
      <c r="M181" s="228">
        <f>G181*(1+L181/100)</f>
        <v>0</v>
      </c>
      <c r="N181" s="228">
        <v>0.02</v>
      </c>
      <c r="O181" s="228">
        <f>ROUND(E181*N181,2)</f>
        <v>0.02</v>
      </c>
      <c r="P181" s="228">
        <v>0</v>
      </c>
      <c r="Q181" s="228">
        <f>ROUND(E181*P181,2)</f>
        <v>0</v>
      </c>
      <c r="R181" s="228"/>
      <c r="S181" s="228" t="s">
        <v>135</v>
      </c>
      <c r="T181" s="228" t="s">
        <v>136</v>
      </c>
      <c r="U181" s="228">
        <v>0</v>
      </c>
      <c r="V181" s="228">
        <f>ROUND(E181*U181,2)</f>
        <v>0</v>
      </c>
      <c r="W181" s="228"/>
      <c r="X181" s="228" t="s">
        <v>159</v>
      </c>
      <c r="Y181" s="209"/>
      <c r="Z181" s="209"/>
      <c r="AA181" s="209"/>
      <c r="AB181" s="209"/>
      <c r="AC181" s="209"/>
      <c r="AD181" s="209"/>
      <c r="AE181" s="209"/>
      <c r="AF181" s="209"/>
      <c r="AG181" s="209" t="s">
        <v>160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1" x14ac:dyDescent="0.25">
      <c r="A182" s="243">
        <v>86</v>
      </c>
      <c r="B182" s="244" t="s">
        <v>386</v>
      </c>
      <c r="C182" s="251" t="s">
        <v>387</v>
      </c>
      <c r="D182" s="245" t="s">
        <v>163</v>
      </c>
      <c r="E182" s="246">
        <v>1</v>
      </c>
      <c r="F182" s="247"/>
      <c r="G182" s="248">
        <f>ROUND(E182*F182,2)</f>
        <v>0</v>
      </c>
      <c r="H182" s="229">
        <v>0</v>
      </c>
      <c r="I182" s="228">
        <f>ROUND(E182*H182,2)</f>
        <v>0</v>
      </c>
      <c r="J182" s="229">
        <v>2288.5</v>
      </c>
      <c r="K182" s="228">
        <f>ROUND(E182*J182,2)</f>
        <v>2288.5</v>
      </c>
      <c r="L182" s="228">
        <v>15</v>
      </c>
      <c r="M182" s="228">
        <f>G182*(1+L182/100)</f>
        <v>0</v>
      </c>
      <c r="N182" s="228">
        <v>0</v>
      </c>
      <c r="O182" s="228">
        <f>ROUND(E182*N182,2)</f>
        <v>0</v>
      </c>
      <c r="P182" s="228">
        <v>0</v>
      </c>
      <c r="Q182" s="228">
        <f>ROUND(E182*P182,2)</f>
        <v>0</v>
      </c>
      <c r="R182" s="228"/>
      <c r="S182" s="228" t="s">
        <v>135</v>
      </c>
      <c r="T182" s="228" t="s">
        <v>136</v>
      </c>
      <c r="U182" s="228">
        <v>0</v>
      </c>
      <c r="V182" s="228">
        <f>ROUND(E182*U182,2)</f>
        <v>0</v>
      </c>
      <c r="W182" s="228"/>
      <c r="X182" s="228" t="s">
        <v>178</v>
      </c>
      <c r="Y182" s="209"/>
      <c r="Z182" s="209"/>
      <c r="AA182" s="209"/>
      <c r="AB182" s="209"/>
      <c r="AC182" s="209"/>
      <c r="AD182" s="209"/>
      <c r="AE182" s="209"/>
      <c r="AF182" s="209"/>
      <c r="AG182" s="209" t="s">
        <v>179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ht="20.399999999999999" outlineLevel="1" x14ac:dyDescent="0.25">
      <c r="A183" s="243">
        <v>87</v>
      </c>
      <c r="B183" s="244" t="s">
        <v>388</v>
      </c>
      <c r="C183" s="251" t="s">
        <v>389</v>
      </c>
      <c r="D183" s="245" t="s">
        <v>265</v>
      </c>
      <c r="E183" s="246">
        <v>1</v>
      </c>
      <c r="F183" s="247"/>
      <c r="G183" s="248">
        <f>ROUND(E183*F183,2)</f>
        <v>0</v>
      </c>
      <c r="H183" s="229">
        <v>0</v>
      </c>
      <c r="I183" s="228">
        <f>ROUND(E183*H183,2)</f>
        <v>0</v>
      </c>
      <c r="J183" s="229">
        <v>1725</v>
      </c>
      <c r="K183" s="228">
        <f>ROUND(E183*J183,2)</f>
        <v>1725</v>
      </c>
      <c r="L183" s="228">
        <v>15</v>
      </c>
      <c r="M183" s="228">
        <f>G183*(1+L183/100)</f>
        <v>0</v>
      </c>
      <c r="N183" s="228">
        <v>0</v>
      </c>
      <c r="O183" s="228">
        <f>ROUND(E183*N183,2)</f>
        <v>0</v>
      </c>
      <c r="P183" s="228">
        <v>0</v>
      </c>
      <c r="Q183" s="228">
        <f>ROUND(E183*P183,2)</f>
        <v>0</v>
      </c>
      <c r="R183" s="228"/>
      <c r="S183" s="228" t="s">
        <v>135</v>
      </c>
      <c r="T183" s="228" t="s">
        <v>136</v>
      </c>
      <c r="U183" s="228">
        <v>0</v>
      </c>
      <c r="V183" s="228">
        <f>ROUND(E183*U183,2)</f>
        <v>0</v>
      </c>
      <c r="W183" s="228"/>
      <c r="X183" s="228" t="s">
        <v>178</v>
      </c>
      <c r="Y183" s="209"/>
      <c r="Z183" s="209"/>
      <c r="AA183" s="209"/>
      <c r="AB183" s="209"/>
      <c r="AC183" s="209"/>
      <c r="AD183" s="209"/>
      <c r="AE183" s="209"/>
      <c r="AF183" s="209"/>
      <c r="AG183" s="209" t="s">
        <v>179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ht="20.399999999999999" outlineLevel="1" x14ac:dyDescent="0.25">
      <c r="A184" s="243">
        <v>88</v>
      </c>
      <c r="B184" s="244" t="s">
        <v>390</v>
      </c>
      <c r="C184" s="251" t="s">
        <v>391</v>
      </c>
      <c r="D184" s="245" t="s">
        <v>265</v>
      </c>
      <c r="E184" s="246">
        <v>1</v>
      </c>
      <c r="F184" s="247"/>
      <c r="G184" s="248">
        <f>ROUND(E184*F184,2)</f>
        <v>0</v>
      </c>
      <c r="H184" s="229">
        <v>0</v>
      </c>
      <c r="I184" s="228">
        <f>ROUND(E184*H184,2)</f>
        <v>0</v>
      </c>
      <c r="J184" s="229">
        <v>3427</v>
      </c>
      <c r="K184" s="228">
        <f>ROUND(E184*J184,2)</f>
        <v>3427</v>
      </c>
      <c r="L184" s="228">
        <v>15</v>
      </c>
      <c r="M184" s="228">
        <f>G184*(1+L184/100)</f>
        <v>0</v>
      </c>
      <c r="N184" s="228">
        <v>0</v>
      </c>
      <c r="O184" s="228">
        <f>ROUND(E184*N184,2)</f>
        <v>0</v>
      </c>
      <c r="P184" s="228">
        <v>0</v>
      </c>
      <c r="Q184" s="228">
        <f>ROUND(E184*P184,2)</f>
        <v>0</v>
      </c>
      <c r="R184" s="228"/>
      <c r="S184" s="228" t="s">
        <v>135</v>
      </c>
      <c r="T184" s="228" t="s">
        <v>136</v>
      </c>
      <c r="U184" s="228">
        <v>0</v>
      </c>
      <c r="V184" s="228">
        <f>ROUND(E184*U184,2)</f>
        <v>0</v>
      </c>
      <c r="W184" s="228"/>
      <c r="X184" s="228" t="s">
        <v>178</v>
      </c>
      <c r="Y184" s="209"/>
      <c r="Z184" s="209"/>
      <c r="AA184" s="209"/>
      <c r="AB184" s="209"/>
      <c r="AC184" s="209"/>
      <c r="AD184" s="209"/>
      <c r="AE184" s="209"/>
      <c r="AF184" s="209"/>
      <c r="AG184" s="209" t="s">
        <v>179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ht="20.399999999999999" outlineLevel="1" x14ac:dyDescent="0.25">
      <c r="A185" s="237">
        <v>89</v>
      </c>
      <c r="B185" s="238" t="s">
        <v>392</v>
      </c>
      <c r="C185" s="252" t="s">
        <v>393</v>
      </c>
      <c r="D185" s="239" t="s">
        <v>237</v>
      </c>
      <c r="E185" s="240">
        <v>2.9</v>
      </c>
      <c r="F185" s="241"/>
      <c r="G185" s="242">
        <f>ROUND(E185*F185,2)</f>
        <v>0</v>
      </c>
      <c r="H185" s="229">
        <v>0</v>
      </c>
      <c r="I185" s="228">
        <f>ROUND(E185*H185,2)</f>
        <v>0</v>
      </c>
      <c r="J185" s="229">
        <v>14189</v>
      </c>
      <c r="K185" s="228">
        <f>ROUND(E185*J185,2)</f>
        <v>41148.1</v>
      </c>
      <c r="L185" s="228">
        <v>15</v>
      </c>
      <c r="M185" s="228">
        <f>G185*(1+L185/100)</f>
        <v>0</v>
      </c>
      <c r="N185" s="228">
        <v>0</v>
      </c>
      <c r="O185" s="228">
        <f>ROUND(E185*N185,2)</f>
        <v>0</v>
      </c>
      <c r="P185" s="228">
        <v>0</v>
      </c>
      <c r="Q185" s="228">
        <f>ROUND(E185*P185,2)</f>
        <v>0</v>
      </c>
      <c r="R185" s="228"/>
      <c r="S185" s="228" t="s">
        <v>135</v>
      </c>
      <c r="T185" s="228" t="s">
        <v>136</v>
      </c>
      <c r="U185" s="228">
        <v>0</v>
      </c>
      <c r="V185" s="228">
        <f>ROUND(E185*U185,2)</f>
        <v>0</v>
      </c>
      <c r="W185" s="228"/>
      <c r="X185" s="228" t="s">
        <v>178</v>
      </c>
      <c r="Y185" s="209"/>
      <c r="Z185" s="209"/>
      <c r="AA185" s="209"/>
      <c r="AB185" s="209"/>
      <c r="AC185" s="209"/>
      <c r="AD185" s="209"/>
      <c r="AE185" s="209"/>
      <c r="AF185" s="209"/>
      <c r="AG185" s="209" t="s">
        <v>179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1" x14ac:dyDescent="0.25">
      <c r="A186" s="226"/>
      <c r="B186" s="227"/>
      <c r="C186" s="264" t="s">
        <v>394</v>
      </c>
      <c r="D186" s="260"/>
      <c r="E186" s="261">
        <v>2.9</v>
      </c>
      <c r="F186" s="228"/>
      <c r="G186" s="228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09"/>
      <c r="Z186" s="209"/>
      <c r="AA186" s="209"/>
      <c r="AB186" s="209"/>
      <c r="AC186" s="209"/>
      <c r="AD186" s="209"/>
      <c r="AE186" s="209"/>
      <c r="AF186" s="209"/>
      <c r="AG186" s="209" t="s">
        <v>173</v>
      </c>
      <c r="AH186" s="209">
        <v>0</v>
      </c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outlineLevel="1" x14ac:dyDescent="0.25">
      <c r="A187" s="226"/>
      <c r="B187" s="227"/>
      <c r="C187" s="264" t="s">
        <v>395</v>
      </c>
      <c r="D187" s="260"/>
      <c r="E187" s="261"/>
      <c r="F187" s="228"/>
      <c r="G187" s="228"/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09"/>
      <c r="Z187" s="209"/>
      <c r="AA187" s="209"/>
      <c r="AB187" s="209"/>
      <c r="AC187" s="209"/>
      <c r="AD187" s="209"/>
      <c r="AE187" s="209"/>
      <c r="AF187" s="209"/>
      <c r="AG187" s="209" t="s">
        <v>173</v>
      </c>
      <c r="AH187" s="209">
        <v>0</v>
      </c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1" x14ac:dyDescent="0.25">
      <c r="A188" s="226"/>
      <c r="B188" s="227"/>
      <c r="C188" s="264" t="s">
        <v>396</v>
      </c>
      <c r="D188" s="260"/>
      <c r="E188" s="261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09"/>
      <c r="Z188" s="209"/>
      <c r="AA188" s="209"/>
      <c r="AB188" s="209"/>
      <c r="AC188" s="209"/>
      <c r="AD188" s="209"/>
      <c r="AE188" s="209"/>
      <c r="AF188" s="209"/>
      <c r="AG188" s="209" t="s">
        <v>173</v>
      </c>
      <c r="AH188" s="209">
        <v>0</v>
      </c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ht="20.399999999999999" outlineLevel="1" x14ac:dyDescent="0.25">
      <c r="A189" s="226"/>
      <c r="B189" s="227"/>
      <c r="C189" s="264" t="s">
        <v>397</v>
      </c>
      <c r="D189" s="260"/>
      <c r="E189" s="261"/>
      <c r="F189" s="228"/>
      <c r="G189" s="228"/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09"/>
      <c r="Z189" s="209"/>
      <c r="AA189" s="209"/>
      <c r="AB189" s="209"/>
      <c r="AC189" s="209"/>
      <c r="AD189" s="209"/>
      <c r="AE189" s="209"/>
      <c r="AF189" s="209"/>
      <c r="AG189" s="209" t="s">
        <v>173</v>
      </c>
      <c r="AH189" s="209">
        <v>0</v>
      </c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1" x14ac:dyDescent="0.25">
      <c r="A190" s="226"/>
      <c r="B190" s="227"/>
      <c r="C190" s="264" t="s">
        <v>398</v>
      </c>
      <c r="D190" s="260"/>
      <c r="E190" s="261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09"/>
      <c r="Z190" s="209"/>
      <c r="AA190" s="209"/>
      <c r="AB190" s="209"/>
      <c r="AC190" s="209"/>
      <c r="AD190" s="209"/>
      <c r="AE190" s="209"/>
      <c r="AF190" s="209"/>
      <c r="AG190" s="209" t="s">
        <v>173</v>
      </c>
      <c r="AH190" s="209">
        <v>0</v>
      </c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ht="20.399999999999999" outlineLevel="1" x14ac:dyDescent="0.25">
      <c r="A191" s="226"/>
      <c r="B191" s="227"/>
      <c r="C191" s="264" t="s">
        <v>399</v>
      </c>
      <c r="D191" s="260"/>
      <c r="E191" s="261"/>
      <c r="F191" s="228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09"/>
      <c r="Z191" s="209"/>
      <c r="AA191" s="209"/>
      <c r="AB191" s="209"/>
      <c r="AC191" s="209"/>
      <c r="AD191" s="209"/>
      <c r="AE191" s="209"/>
      <c r="AF191" s="209"/>
      <c r="AG191" s="209" t="s">
        <v>173</v>
      </c>
      <c r="AH191" s="209">
        <v>0</v>
      </c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1" x14ac:dyDescent="0.25">
      <c r="A192" s="226"/>
      <c r="B192" s="227"/>
      <c r="C192" s="264" t="s">
        <v>400</v>
      </c>
      <c r="D192" s="260"/>
      <c r="E192" s="261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09"/>
      <c r="Z192" s="209"/>
      <c r="AA192" s="209"/>
      <c r="AB192" s="209"/>
      <c r="AC192" s="209"/>
      <c r="AD192" s="209"/>
      <c r="AE192" s="209"/>
      <c r="AF192" s="209"/>
      <c r="AG192" s="209" t="s">
        <v>173</v>
      </c>
      <c r="AH192" s="209">
        <v>0</v>
      </c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1" x14ac:dyDescent="0.25">
      <c r="A193" s="226"/>
      <c r="B193" s="227"/>
      <c r="C193" s="264" t="s">
        <v>401</v>
      </c>
      <c r="D193" s="260"/>
      <c r="E193" s="261"/>
      <c r="F193" s="228"/>
      <c r="G193" s="228"/>
      <c r="H193" s="228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09"/>
      <c r="Z193" s="209"/>
      <c r="AA193" s="209"/>
      <c r="AB193" s="209"/>
      <c r="AC193" s="209"/>
      <c r="AD193" s="209"/>
      <c r="AE193" s="209"/>
      <c r="AF193" s="209"/>
      <c r="AG193" s="209" t="s">
        <v>173</v>
      </c>
      <c r="AH193" s="209">
        <v>0</v>
      </c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1" x14ac:dyDescent="0.25">
      <c r="A194" s="226"/>
      <c r="B194" s="227"/>
      <c r="C194" s="264" t="s">
        <v>402</v>
      </c>
      <c r="D194" s="260"/>
      <c r="E194" s="261"/>
      <c r="F194" s="228"/>
      <c r="G194" s="228"/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09"/>
      <c r="Z194" s="209"/>
      <c r="AA194" s="209"/>
      <c r="AB194" s="209"/>
      <c r="AC194" s="209"/>
      <c r="AD194" s="209"/>
      <c r="AE194" s="209"/>
      <c r="AF194" s="209"/>
      <c r="AG194" s="209" t="s">
        <v>173</v>
      </c>
      <c r="AH194" s="209">
        <v>0</v>
      </c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ht="20.399999999999999" outlineLevel="1" x14ac:dyDescent="0.25">
      <c r="A195" s="226"/>
      <c r="B195" s="227"/>
      <c r="C195" s="264" t="s">
        <v>403</v>
      </c>
      <c r="D195" s="260"/>
      <c r="E195" s="261"/>
      <c r="F195" s="228"/>
      <c r="G195" s="228"/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09"/>
      <c r="Z195" s="209"/>
      <c r="AA195" s="209"/>
      <c r="AB195" s="209"/>
      <c r="AC195" s="209"/>
      <c r="AD195" s="209"/>
      <c r="AE195" s="209"/>
      <c r="AF195" s="209"/>
      <c r="AG195" s="209" t="s">
        <v>173</v>
      </c>
      <c r="AH195" s="209">
        <v>0</v>
      </c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ht="20.399999999999999" outlineLevel="1" x14ac:dyDescent="0.25">
      <c r="A196" s="226"/>
      <c r="B196" s="227"/>
      <c r="C196" s="264" t="s">
        <v>404</v>
      </c>
      <c r="D196" s="260"/>
      <c r="E196" s="261"/>
      <c r="F196" s="228"/>
      <c r="G196" s="228"/>
      <c r="H196" s="228"/>
      <c r="I196" s="228"/>
      <c r="J196" s="228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09"/>
      <c r="Z196" s="209"/>
      <c r="AA196" s="209"/>
      <c r="AB196" s="209"/>
      <c r="AC196" s="209"/>
      <c r="AD196" s="209"/>
      <c r="AE196" s="209"/>
      <c r="AF196" s="209"/>
      <c r="AG196" s="209" t="s">
        <v>173</v>
      </c>
      <c r="AH196" s="209">
        <v>0</v>
      </c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1" x14ac:dyDescent="0.25">
      <c r="A197" s="226"/>
      <c r="B197" s="227"/>
      <c r="C197" s="264" t="s">
        <v>405</v>
      </c>
      <c r="D197" s="260"/>
      <c r="E197" s="261"/>
      <c r="F197" s="228"/>
      <c r="G197" s="228"/>
      <c r="H197" s="228"/>
      <c r="I197" s="228"/>
      <c r="J197" s="228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09"/>
      <c r="Z197" s="209"/>
      <c r="AA197" s="209"/>
      <c r="AB197" s="209"/>
      <c r="AC197" s="209"/>
      <c r="AD197" s="209"/>
      <c r="AE197" s="209"/>
      <c r="AF197" s="209"/>
      <c r="AG197" s="209" t="s">
        <v>173</v>
      </c>
      <c r="AH197" s="209">
        <v>0</v>
      </c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1" x14ac:dyDescent="0.25">
      <c r="A198" s="237">
        <v>90</v>
      </c>
      <c r="B198" s="238" t="s">
        <v>406</v>
      </c>
      <c r="C198" s="252" t="s">
        <v>407</v>
      </c>
      <c r="D198" s="239" t="s">
        <v>237</v>
      </c>
      <c r="E198" s="240">
        <v>4.8</v>
      </c>
      <c r="F198" s="241"/>
      <c r="G198" s="242">
        <f>ROUND(E198*F198,2)</f>
        <v>0</v>
      </c>
      <c r="H198" s="229">
        <v>25.15</v>
      </c>
      <c r="I198" s="228">
        <f>ROUND(E198*H198,2)</f>
        <v>120.72</v>
      </c>
      <c r="J198" s="229">
        <v>440.65</v>
      </c>
      <c r="K198" s="228">
        <f>ROUND(E198*J198,2)</f>
        <v>2115.12</v>
      </c>
      <c r="L198" s="228">
        <v>15</v>
      </c>
      <c r="M198" s="228">
        <f>G198*(1+L198/100)</f>
        <v>0</v>
      </c>
      <c r="N198" s="228">
        <v>2.0000000000000002E-5</v>
      </c>
      <c r="O198" s="228">
        <f>ROUND(E198*N198,2)</f>
        <v>0</v>
      </c>
      <c r="P198" s="228">
        <v>0</v>
      </c>
      <c r="Q198" s="228">
        <f>ROUND(E198*P198,2)</f>
        <v>0</v>
      </c>
      <c r="R198" s="228"/>
      <c r="S198" s="228" t="s">
        <v>168</v>
      </c>
      <c r="T198" s="228" t="s">
        <v>136</v>
      </c>
      <c r="U198" s="228">
        <v>0.75700000000000001</v>
      </c>
      <c r="V198" s="228">
        <f>ROUND(E198*U198,2)</f>
        <v>3.63</v>
      </c>
      <c r="W198" s="228"/>
      <c r="X198" s="228" t="s">
        <v>164</v>
      </c>
      <c r="Y198" s="209"/>
      <c r="Z198" s="209"/>
      <c r="AA198" s="209"/>
      <c r="AB198" s="209"/>
      <c r="AC198" s="209"/>
      <c r="AD198" s="209"/>
      <c r="AE198" s="209"/>
      <c r="AF198" s="209"/>
      <c r="AG198" s="209" t="s">
        <v>165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1" x14ac:dyDescent="0.25">
      <c r="A199" s="226"/>
      <c r="B199" s="227"/>
      <c r="C199" s="264" t="s">
        <v>408</v>
      </c>
      <c r="D199" s="260"/>
      <c r="E199" s="261">
        <v>4.8</v>
      </c>
      <c r="F199" s="228"/>
      <c r="G199" s="228"/>
      <c r="H199" s="228"/>
      <c r="I199" s="228"/>
      <c r="J199" s="228"/>
      <c r="K199" s="228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09"/>
      <c r="Z199" s="209"/>
      <c r="AA199" s="209"/>
      <c r="AB199" s="209"/>
      <c r="AC199" s="209"/>
      <c r="AD199" s="209"/>
      <c r="AE199" s="209"/>
      <c r="AF199" s="209"/>
      <c r="AG199" s="209" t="s">
        <v>173</v>
      </c>
      <c r="AH199" s="209">
        <v>0</v>
      </c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1" x14ac:dyDescent="0.25">
      <c r="A200" s="243">
        <v>91</v>
      </c>
      <c r="B200" s="244" t="s">
        <v>409</v>
      </c>
      <c r="C200" s="251" t="s">
        <v>410</v>
      </c>
      <c r="D200" s="245" t="s">
        <v>163</v>
      </c>
      <c r="E200" s="246">
        <v>4</v>
      </c>
      <c r="F200" s="247"/>
      <c r="G200" s="248">
        <f>ROUND(E200*F200,2)</f>
        <v>0</v>
      </c>
      <c r="H200" s="229">
        <v>0</v>
      </c>
      <c r="I200" s="228">
        <f>ROUND(E200*H200,2)</f>
        <v>0</v>
      </c>
      <c r="J200" s="229">
        <v>765.9</v>
      </c>
      <c r="K200" s="228">
        <f>ROUND(E200*J200,2)</f>
        <v>3063.6</v>
      </c>
      <c r="L200" s="228">
        <v>15</v>
      </c>
      <c r="M200" s="228">
        <f>G200*(1+L200/100)</f>
        <v>0</v>
      </c>
      <c r="N200" s="228">
        <v>0</v>
      </c>
      <c r="O200" s="228">
        <f>ROUND(E200*N200,2)</f>
        <v>0</v>
      </c>
      <c r="P200" s="228">
        <v>0</v>
      </c>
      <c r="Q200" s="228">
        <f>ROUND(E200*P200,2)</f>
        <v>0</v>
      </c>
      <c r="R200" s="228"/>
      <c r="S200" s="228" t="s">
        <v>168</v>
      </c>
      <c r="T200" s="228" t="s">
        <v>136</v>
      </c>
      <c r="U200" s="228">
        <v>1.45</v>
      </c>
      <c r="V200" s="228">
        <f>ROUND(E200*U200,2)</f>
        <v>5.8</v>
      </c>
      <c r="W200" s="228"/>
      <c r="X200" s="228" t="s">
        <v>164</v>
      </c>
      <c r="Y200" s="209"/>
      <c r="Z200" s="209"/>
      <c r="AA200" s="209"/>
      <c r="AB200" s="209"/>
      <c r="AC200" s="209"/>
      <c r="AD200" s="209"/>
      <c r="AE200" s="209"/>
      <c r="AF200" s="209"/>
      <c r="AG200" s="209" t="s">
        <v>165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1" x14ac:dyDescent="0.25">
      <c r="A201" s="243">
        <v>92</v>
      </c>
      <c r="B201" s="244" t="s">
        <v>411</v>
      </c>
      <c r="C201" s="251" t="s">
        <v>412</v>
      </c>
      <c r="D201" s="245" t="s">
        <v>163</v>
      </c>
      <c r="E201" s="246">
        <v>1</v>
      </c>
      <c r="F201" s="247"/>
      <c r="G201" s="248">
        <f>ROUND(E201*F201,2)</f>
        <v>0</v>
      </c>
      <c r="H201" s="229">
        <v>0</v>
      </c>
      <c r="I201" s="228">
        <f>ROUND(E201*H201,2)</f>
        <v>0</v>
      </c>
      <c r="J201" s="229">
        <v>1294.9000000000001</v>
      </c>
      <c r="K201" s="228">
        <f>ROUND(E201*J201,2)</f>
        <v>1294.9000000000001</v>
      </c>
      <c r="L201" s="228">
        <v>15</v>
      </c>
      <c r="M201" s="228">
        <f>G201*(1+L201/100)</f>
        <v>0</v>
      </c>
      <c r="N201" s="228">
        <v>0</v>
      </c>
      <c r="O201" s="228">
        <f>ROUND(E201*N201,2)</f>
        <v>0</v>
      </c>
      <c r="P201" s="228">
        <v>0</v>
      </c>
      <c r="Q201" s="228">
        <f>ROUND(E201*P201,2)</f>
        <v>0</v>
      </c>
      <c r="R201" s="228"/>
      <c r="S201" s="228" t="s">
        <v>168</v>
      </c>
      <c r="T201" s="228" t="s">
        <v>136</v>
      </c>
      <c r="U201" s="228">
        <v>2.4500000000000002</v>
      </c>
      <c r="V201" s="228">
        <f>ROUND(E201*U201,2)</f>
        <v>2.4500000000000002</v>
      </c>
      <c r="W201" s="228"/>
      <c r="X201" s="228" t="s">
        <v>164</v>
      </c>
      <c r="Y201" s="209"/>
      <c r="Z201" s="209"/>
      <c r="AA201" s="209"/>
      <c r="AB201" s="209"/>
      <c r="AC201" s="209"/>
      <c r="AD201" s="209"/>
      <c r="AE201" s="209"/>
      <c r="AF201" s="209"/>
      <c r="AG201" s="209" t="s">
        <v>165</v>
      </c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outlineLevel="1" x14ac:dyDescent="0.25">
      <c r="A202" s="243">
        <v>93</v>
      </c>
      <c r="B202" s="244" t="s">
        <v>413</v>
      </c>
      <c r="C202" s="251" t="s">
        <v>414</v>
      </c>
      <c r="D202" s="245" t="s">
        <v>163</v>
      </c>
      <c r="E202" s="246">
        <v>4</v>
      </c>
      <c r="F202" s="247"/>
      <c r="G202" s="248">
        <f>ROUND(E202*F202,2)</f>
        <v>0</v>
      </c>
      <c r="H202" s="229">
        <v>0</v>
      </c>
      <c r="I202" s="228">
        <f>ROUND(E202*H202,2)</f>
        <v>0</v>
      </c>
      <c r="J202" s="229">
        <v>58.2</v>
      </c>
      <c r="K202" s="228">
        <f>ROUND(E202*J202,2)</f>
        <v>232.8</v>
      </c>
      <c r="L202" s="228">
        <v>15</v>
      </c>
      <c r="M202" s="228">
        <f>G202*(1+L202/100)</f>
        <v>0</v>
      </c>
      <c r="N202" s="228">
        <v>0</v>
      </c>
      <c r="O202" s="228">
        <f>ROUND(E202*N202,2)</f>
        <v>0</v>
      </c>
      <c r="P202" s="228">
        <v>1.8E-3</v>
      </c>
      <c r="Q202" s="228">
        <f>ROUND(E202*P202,2)</f>
        <v>0.01</v>
      </c>
      <c r="R202" s="228"/>
      <c r="S202" s="228" t="s">
        <v>168</v>
      </c>
      <c r="T202" s="228" t="s">
        <v>136</v>
      </c>
      <c r="U202" s="228">
        <v>0.11</v>
      </c>
      <c r="V202" s="228">
        <f>ROUND(E202*U202,2)</f>
        <v>0.44</v>
      </c>
      <c r="W202" s="228"/>
      <c r="X202" s="228" t="s">
        <v>164</v>
      </c>
      <c r="Y202" s="209"/>
      <c r="Z202" s="209"/>
      <c r="AA202" s="209"/>
      <c r="AB202" s="209"/>
      <c r="AC202" s="209"/>
      <c r="AD202" s="209"/>
      <c r="AE202" s="209"/>
      <c r="AF202" s="209"/>
      <c r="AG202" s="209" t="s">
        <v>165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outlineLevel="1" x14ac:dyDescent="0.25">
      <c r="A203" s="243">
        <v>94</v>
      </c>
      <c r="B203" s="244" t="s">
        <v>415</v>
      </c>
      <c r="C203" s="251" t="s">
        <v>416</v>
      </c>
      <c r="D203" s="245" t="s">
        <v>163</v>
      </c>
      <c r="E203" s="246">
        <v>1</v>
      </c>
      <c r="F203" s="247"/>
      <c r="G203" s="248">
        <f>ROUND(E203*F203,2)</f>
        <v>0</v>
      </c>
      <c r="H203" s="229">
        <v>0</v>
      </c>
      <c r="I203" s="228">
        <f>ROUND(E203*H203,2)</f>
        <v>0</v>
      </c>
      <c r="J203" s="229">
        <v>79.2</v>
      </c>
      <c r="K203" s="228">
        <f>ROUND(E203*J203,2)</f>
        <v>79.2</v>
      </c>
      <c r="L203" s="228">
        <v>15</v>
      </c>
      <c r="M203" s="228">
        <f>G203*(1+L203/100)</f>
        <v>0</v>
      </c>
      <c r="N203" s="228">
        <v>0</v>
      </c>
      <c r="O203" s="228">
        <f>ROUND(E203*N203,2)</f>
        <v>0</v>
      </c>
      <c r="P203" s="228">
        <v>2.2300000000000002E-3</v>
      </c>
      <c r="Q203" s="228">
        <f>ROUND(E203*P203,2)</f>
        <v>0</v>
      </c>
      <c r="R203" s="228"/>
      <c r="S203" s="228" t="s">
        <v>168</v>
      </c>
      <c r="T203" s="228" t="s">
        <v>136</v>
      </c>
      <c r="U203" s="228">
        <v>0.15</v>
      </c>
      <c r="V203" s="228">
        <f>ROUND(E203*U203,2)</f>
        <v>0.15</v>
      </c>
      <c r="W203" s="228"/>
      <c r="X203" s="228" t="s">
        <v>164</v>
      </c>
      <c r="Y203" s="209"/>
      <c r="Z203" s="209"/>
      <c r="AA203" s="209"/>
      <c r="AB203" s="209"/>
      <c r="AC203" s="209"/>
      <c r="AD203" s="209"/>
      <c r="AE203" s="209"/>
      <c r="AF203" s="209"/>
      <c r="AG203" s="209" t="s">
        <v>165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outlineLevel="1" x14ac:dyDescent="0.25">
      <c r="A204" s="243">
        <v>95</v>
      </c>
      <c r="B204" s="244" t="s">
        <v>417</v>
      </c>
      <c r="C204" s="251" t="s">
        <v>418</v>
      </c>
      <c r="D204" s="245" t="s">
        <v>163</v>
      </c>
      <c r="E204" s="246">
        <v>2</v>
      </c>
      <c r="F204" s="247"/>
      <c r="G204" s="248">
        <f>ROUND(E204*F204,2)</f>
        <v>0</v>
      </c>
      <c r="H204" s="229">
        <v>0</v>
      </c>
      <c r="I204" s="228">
        <f>ROUND(E204*H204,2)</f>
        <v>0</v>
      </c>
      <c r="J204" s="229">
        <v>243.2</v>
      </c>
      <c r="K204" s="228">
        <f>ROUND(E204*J204,2)</f>
        <v>486.4</v>
      </c>
      <c r="L204" s="228">
        <v>15</v>
      </c>
      <c r="M204" s="228">
        <f>G204*(1+L204/100)</f>
        <v>0</v>
      </c>
      <c r="N204" s="228">
        <v>0</v>
      </c>
      <c r="O204" s="228">
        <f>ROUND(E204*N204,2)</f>
        <v>0</v>
      </c>
      <c r="P204" s="228">
        <v>0.1104</v>
      </c>
      <c r="Q204" s="228">
        <f>ROUND(E204*P204,2)</f>
        <v>0.22</v>
      </c>
      <c r="R204" s="228"/>
      <c r="S204" s="228" t="s">
        <v>168</v>
      </c>
      <c r="T204" s="228" t="s">
        <v>136</v>
      </c>
      <c r="U204" s="228">
        <v>0.46</v>
      </c>
      <c r="V204" s="228">
        <f>ROUND(E204*U204,2)</f>
        <v>0.92</v>
      </c>
      <c r="W204" s="228"/>
      <c r="X204" s="228" t="s">
        <v>164</v>
      </c>
      <c r="Y204" s="209"/>
      <c r="Z204" s="209"/>
      <c r="AA204" s="209"/>
      <c r="AB204" s="209"/>
      <c r="AC204" s="209"/>
      <c r="AD204" s="209"/>
      <c r="AE204" s="209"/>
      <c r="AF204" s="209"/>
      <c r="AG204" s="209" t="s">
        <v>165</v>
      </c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</row>
    <row r="205" spans="1:60" outlineLevel="1" x14ac:dyDescent="0.25">
      <c r="A205" s="243">
        <v>96</v>
      </c>
      <c r="B205" s="244" t="s">
        <v>419</v>
      </c>
      <c r="C205" s="251" t="s">
        <v>420</v>
      </c>
      <c r="D205" s="245" t="s">
        <v>0</v>
      </c>
      <c r="E205" s="246">
        <v>1223.8943999999999</v>
      </c>
      <c r="F205" s="247"/>
      <c r="G205" s="248">
        <f>ROUND(E205*F205,2)</f>
        <v>0</v>
      </c>
      <c r="H205" s="229">
        <v>0</v>
      </c>
      <c r="I205" s="228">
        <f>ROUND(E205*H205,2)</f>
        <v>0</v>
      </c>
      <c r="J205" s="229">
        <v>1.2</v>
      </c>
      <c r="K205" s="228">
        <f>ROUND(E205*J205,2)</f>
        <v>1468.67</v>
      </c>
      <c r="L205" s="228">
        <v>15</v>
      </c>
      <c r="M205" s="228">
        <f>G205*(1+L205/100)</f>
        <v>0</v>
      </c>
      <c r="N205" s="228">
        <v>0</v>
      </c>
      <c r="O205" s="228">
        <f>ROUND(E205*N205,2)</f>
        <v>0</v>
      </c>
      <c r="P205" s="228">
        <v>0</v>
      </c>
      <c r="Q205" s="228">
        <f>ROUND(E205*P205,2)</f>
        <v>0</v>
      </c>
      <c r="R205" s="228"/>
      <c r="S205" s="228" t="s">
        <v>168</v>
      </c>
      <c r="T205" s="228" t="s">
        <v>136</v>
      </c>
      <c r="U205" s="228">
        <v>0</v>
      </c>
      <c r="V205" s="228">
        <f>ROUND(E205*U205,2)</f>
        <v>0</v>
      </c>
      <c r="W205" s="228"/>
      <c r="X205" s="228" t="s">
        <v>261</v>
      </c>
      <c r="Y205" s="209"/>
      <c r="Z205" s="209"/>
      <c r="AA205" s="209"/>
      <c r="AB205" s="209"/>
      <c r="AC205" s="209"/>
      <c r="AD205" s="209"/>
      <c r="AE205" s="209"/>
      <c r="AF205" s="209"/>
      <c r="AG205" s="209" t="s">
        <v>262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x14ac:dyDescent="0.25">
      <c r="A206" s="231" t="s">
        <v>130</v>
      </c>
      <c r="B206" s="232" t="s">
        <v>82</v>
      </c>
      <c r="C206" s="250" t="s">
        <v>83</v>
      </c>
      <c r="D206" s="233"/>
      <c r="E206" s="234"/>
      <c r="F206" s="235"/>
      <c r="G206" s="236">
        <f>SUMIF(AG207:AG209,"&lt;&gt;NOR",G207:G209)</f>
        <v>0</v>
      </c>
      <c r="H206" s="230"/>
      <c r="I206" s="230">
        <f>SUM(I207:I209)</f>
        <v>0</v>
      </c>
      <c r="J206" s="230"/>
      <c r="K206" s="230">
        <f>SUM(K207:K209)</f>
        <v>179.89999999999998</v>
      </c>
      <c r="L206" s="230"/>
      <c r="M206" s="230">
        <f>SUM(M207:M209)</f>
        <v>0</v>
      </c>
      <c r="N206" s="230"/>
      <c r="O206" s="230">
        <f>SUM(O207:O209)</f>
        <v>0</v>
      </c>
      <c r="P206" s="230"/>
      <c r="Q206" s="230">
        <f>SUM(Q207:Q209)</f>
        <v>0.03</v>
      </c>
      <c r="R206" s="230"/>
      <c r="S206" s="230"/>
      <c r="T206" s="230"/>
      <c r="U206" s="230"/>
      <c r="V206" s="230">
        <f>SUM(V207:V209)</f>
        <v>0</v>
      </c>
      <c r="W206" s="230"/>
      <c r="X206" s="230"/>
      <c r="AG206" t="s">
        <v>131</v>
      </c>
    </row>
    <row r="207" spans="1:60" outlineLevel="1" x14ac:dyDescent="0.25">
      <c r="A207" s="237">
        <v>97</v>
      </c>
      <c r="B207" s="238" t="s">
        <v>421</v>
      </c>
      <c r="C207" s="252" t="s">
        <v>422</v>
      </c>
      <c r="D207" s="239" t="s">
        <v>171</v>
      </c>
      <c r="E207" s="240">
        <v>2.34</v>
      </c>
      <c r="F207" s="241"/>
      <c r="G207" s="242">
        <f>ROUND(E207*F207,2)</f>
        <v>0</v>
      </c>
      <c r="H207" s="229">
        <v>0</v>
      </c>
      <c r="I207" s="228">
        <f>ROUND(E207*H207,2)</f>
        <v>0</v>
      </c>
      <c r="J207" s="229">
        <v>75.3</v>
      </c>
      <c r="K207" s="228">
        <f>ROUND(E207*J207,2)</f>
        <v>176.2</v>
      </c>
      <c r="L207" s="228">
        <v>15</v>
      </c>
      <c r="M207" s="228">
        <f>G207*(1+L207/100)</f>
        <v>0</v>
      </c>
      <c r="N207" s="228">
        <v>0</v>
      </c>
      <c r="O207" s="228">
        <f>ROUND(E207*N207,2)</f>
        <v>0</v>
      </c>
      <c r="P207" s="228">
        <v>1.2E-2</v>
      </c>
      <c r="Q207" s="228">
        <f>ROUND(E207*P207,2)</f>
        <v>0.03</v>
      </c>
      <c r="R207" s="228"/>
      <c r="S207" s="228" t="s">
        <v>168</v>
      </c>
      <c r="T207" s="228" t="s">
        <v>136</v>
      </c>
      <c r="U207" s="228">
        <v>0</v>
      </c>
      <c r="V207" s="228">
        <f>ROUND(E207*U207,2)</f>
        <v>0</v>
      </c>
      <c r="W207" s="228"/>
      <c r="X207" s="228" t="s">
        <v>178</v>
      </c>
      <c r="Y207" s="209"/>
      <c r="Z207" s="209"/>
      <c r="AA207" s="209"/>
      <c r="AB207" s="209"/>
      <c r="AC207" s="209"/>
      <c r="AD207" s="209"/>
      <c r="AE207" s="209"/>
      <c r="AF207" s="209"/>
      <c r="AG207" s="209" t="s">
        <v>179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1" x14ac:dyDescent="0.25">
      <c r="A208" s="226"/>
      <c r="B208" s="227"/>
      <c r="C208" s="264" t="s">
        <v>180</v>
      </c>
      <c r="D208" s="260"/>
      <c r="E208" s="261">
        <v>2.34</v>
      </c>
      <c r="F208" s="228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09"/>
      <c r="Z208" s="209"/>
      <c r="AA208" s="209"/>
      <c r="AB208" s="209"/>
      <c r="AC208" s="209"/>
      <c r="AD208" s="209"/>
      <c r="AE208" s="209"/>
      <c r="AF208" s="209"/>
      <c r="AG208" s="209" t="s">
        <v>173</v>
      </c>
      <c r="AH208" s="209">
        <v>0</v>
      </c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1" x14ac:dyDescent="0.25">
      <c r="A209" s="243">
        <v>98</v>
      </c>
      <c r="B209" s="244" t="s">
        <v>423</v>
      </c>
      <c r="C209" s="251" t="s">
        <v>424</v>
      </c>
      <c r="D209" s="245" t="s">
        <v>0</v>
      </c>
      <c r="E209" s="246">
        <v>1.762</v>
      </c>
      <c r="F209" s="247"/>
      <c r="G209" s="248">
        <f>ROUND(E209*F209,2)</f>
        <v>0</v>
      </c>
      <c r="H209" s="229">
        <v>0</v>
      </c>
      <c r="I209" s="228">
        <f>ROUND(E209*H209,2)</f>
        <v>0</v>
      </c>
      <c r="J209" s="229">
        <v>2.1</v>
      </c>
      <c r="K209" s="228">
        <f>ROUND(E209*J209,2)</f>
        <v>3.7</v>
      </c>
      <c r="L209" s="228">
        <v>15</v>
      </c>
      <c r="M209" s="228">
        <f>G209*(1+L209/100)</f>
        <v>0</v>
      </c>
      <c r="N209" s="228">
        <v>0</v>
      </c>
      <c r="O209" s="228">
        <f>ROUND(E209*N209,2)</f>
        <v>0</v>
      </c>
      <c r="P209" s="228">
        <v>0</v>
      </c>
      <c r="Q209" s="228">
        <f>ROUND(E209*P209,2)</f>
        <v>0</v>
      </c>
      <c r="R209" s="228"/>
      <c r="S209" s="228" t="s">
        <v>168</v>
      </c>
      <c r="T209" s="228" t="s">
        <v>136</v>
      </c>
      <c r="U209" s="228">
        <v>0</v>
      </c>
      <c r="V209" s="228">
        <f>ROUND(E209*U209,2)</f>
        <v>0</v>
      </c>
      <c r="W209" s="228"/>
      <c r="X209" s="228" t="s">
        <v>261</v>
      </c>
      <c r="Y209" s="209"/>
      <c r="Z209" s="209"/>
      <c r="AA209" s="209"/>
      <c r="AB209" s="209"/>
      <c r="AC209" s="209"/>
      <c r="AD209" s="209"/>
      <c r="AE209" s="209"/>
      <c r="AF209" s="209"/>
      <c r="AG209" s="209" t="s">
        <v>262</v>
      </c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x14ac:dyDescent="0.25">
      <c r="A210" s="231" t="s">
        <v>130</v>
      </c>
      <c r="B210" s="232" t="s">
        <v>84</v>
      </c>
      <c r="C210" s="250" t="s">
        <v>85</v>
      </c>
      <c r="D210" s="233"/>
      <c r="E210" s="234"/>
      <c r="F210" s="235"/>
      <c r="G210" s="236">
        <f>SUMIF(AG211:AG220,"&lt;&gt;NOR",G211:G220)</f>
        <v>0</v>
      </c>
      <c r="H210" s="230"/>
      <c r="I210" s="230">
        <f>SUM(I211:I220)</f>
        <v>338.68</v>
      </c>
      <c r="J210" s="230"/>
      <c r="K210" s="230">
        <f>SUM(K211:K220)</f>
        <v>778.30000000000007</v>
      </c>
      <c r="L210" s="230"/>
      <c r="M210" s="230">
        <f>SUM(M211:M220)</f>
        <v>0</v>
      </c>
      <c r="N210" s="230"/>
      <c r="O210" s="230">
        <f>SUM(O211:O220)</f>
        <v>0</v>
      </c>
      <c r="P210" s="230"/>
      <c r="Q210" s="230">
        <f>SUM(Q211:Q220)</f>
        <v>0</v>
      </c>
      <c r="R210" s="230"/>
      <c r="S210" s="230"/>
      <c r="T210" s="230"/>
      <c r="U210" s="230"/>
      <c r="V210" s="230">
        <f>SUM(V211:V220)</f>
        <v>1.4</v>
      </c>
      <c r="W210" s="230"/>
      <c r="X210" s="230"/>
      <c r="AG210" t="s">
        <v>131</v>
      </c>
    </row>
    <row r="211" spans="1:60" outlineLevel="1" x14ac:dyDescent="0.25">
      <c r="A211" s="237">
        <v>99</v>
      </c>
      <c r="B211" s="238" t="s">
        <v>425</v>
      </c>
      <c r="C211" s="252" t="s">
        <v>426</v>
      </c>
      <c r="D211" s="239" t="s">
        <v>171</v>
      </c>
      <c r="E211" s="240">
        <v>5.28</v>
      </c>
      <c r="F211" s="241"/>
      <c r="G211" s="242">
        <f>ROUND(E211*F211,2)</f>
        <v>0</v>
      </c>
      <c r="H211" s="229">
        <v>0</v>
      </c>
      <c r="I211" s="228">
        <f>ROUND(E211*H211,2)</f>
        <v>0</v>
      </c>
      <c r="J211" s="229">
        <v>8.1999999999999993</v>
      </c>
      <c r="K211" s="228">
        <f>ROUND(E211*J211,2)</f>
        <v>43.3</v>
      </c>
      <c r="L211" s="228">
        <v>15</v>
      </c>
      <c r="M211" s="228">
        <f>G211*(1+L211/100)</f>
        <v>0</v>
      </c>
      <c r="N211" s="228">
        <v>0</v>
      </c>
      <c r="O211" s="228">
        <f>ROUND(E211*N211,2)</f>
        <v>0</v>
      </c>
      <c r="P211" s="228">
        <v>0</v>
      </c>
      <c r="Q211" s="228">
        <f>ROUND(E211*P211,2)</f>
        <v>0</v>
      </c>
      <c r="R211" s="228"/>
      <c r="S211" s="228" t="s">
        <v>168</v>
      </c>
      <c r="T211" s="228" t="s">
        <v>136</v>
      </c>
      <c r="U211" s="228">
        <v>1.6E-2</v>
      </c>
      <c r="V211" s="228">
        <f>ROUND(E211*U211,2)</f>
        <v>0.08</v>
      </c>
      <c r="W211" s="228"/>
      <c r="X211" s="228" t="s">
        <v>164</v>
      </c>
      <c r="Y211" s="209"/>
      <c r="Z211" s="209"/>
      <c r="AA211" s="209"/>
      <c r="AB211" s="209"/>
      <c r="AC211" s="209"/>
      <c r="AD211" s="209"/>
      <c r="AE211" s="209"/>
      <c r="AF211" s="209"/>
      <c r="AG211" s="209" t="s">
        <v>165</v>
      </c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1" x14ac:dyDescent="0.25">
      <c r="A212" s="226"/>
      <c r="B212" s="227"/>
      <c r="C212" s="264" t="s">
        <v>174</v>
      </c>
      <c r="D212" s="260"/>
      <c r="E212" s="261">
        <v>4.2</v>
      </c>
      <c r="F212" s="228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09"/>
      <c r="Z212" s="209"/>
      <c r="AA212" s="209"/>
      <c r="AB212" s="209"/>
      <c r="AC212" s="209"/>
      <c r="AD212" s="209"/>
      <c r="AE212" s="209"/>
      <c r="AF212" s="209"/>
      <c r="AG212" s="209" t="s">
        <v>173</v>
      </c>
      <c r="AH212" s="209">
        <v>0</v>
      </c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5">
      <c r="A213" s="226"/>
      <c r="B213" s="227"/>
      <c r="C213" s="264" t="s">
        <v>175</v>
      </c>
      <c r="D213" s="260"/>
      <c r="E213" s="261">
        <v>1.08</v>
      </c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09"/>
      <c r="Z213" s="209"/>
      <c r="AA213" s="209"/>
      <c r="AB213" s="209"/>
      <c r="AC213" s="209"/>
      <c r="AD213" s="209"/>
      <c r="AE213" s="209"/>
      <c r="AF213" s="209"/>
      <c r="AG213" s="209" t="s">
        <v>173</v>
      </c>
      <c r="AH213" s="209">
        <v>0</v>
      </c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5">
      <c r="A214" s="237">
        <v>100</v>
      </c>
      <c r="B214" s="238" t="s">
        <v>427</v>
      </c>
      <c r="C214" s="252" t="s">
        <v>428</v>
      </c>
      <c r="D214" s="239" t="s">
        <v>171</v>
      </c>
      <c r="E214" s="240">
        <v>5.28</v>
      </c>
      <c r="F214" s="241"/>
      <c r="G214" s="242">
        <f>ROUND(E214*F214,2)</f>
        <v>0</v>
      </c>
      <c r="H214" s="229">
        <v>0</v>
      </c>
      <c r="I214" s="228">
        <f>ROUND(E214*H214,2)</f>
        <v>0</v>
      </c>
      <c r="J214" s="229">
        <v>27.9</v>
      </c>
      <c r="K214" s="228">
        <f>ROUND(E214*J214,2)</f>
        <v>147.31</v>
      </c>
      <c r="L214" s="228">
        <v>15</v>
      </c>
      <c r="M214" s="228">
        <f>G214*(1+L214/100)</f>
        <v>0</v>
      </c>
      <c r="N214" s="228">
        <v>5.0000000000000002E-5</v>
      </c>
      <c r="O214" s="228">
        <f>ROUND(E214*N214,2)</f>
        <v>0</v>
      </c>
      <c r="P214" s="228">
        <v>0</v>
      </c>
      <c r="Q214" s="228">
        <f>ROUND(E214*P214,2)</f>
        <v>0</v>
      </c>
      <c r="R214" s="228"/>
      <c r="S214" s="228" t="s">
        <v>135</v>
      </c>
      <c r="T214" s="228" t="s">
        <v>168</v>
      </c>
      <c r="U214" s="228">
        <v>6.3E-2</v>
      </c>
      <c r="V214" s="228">
        <f>ROUND(E214*U214,2)</f>
        <v>0.33</v>
      </c>
      <c r="W214" s="228"/>
      <c r="X214" s="228" t="s">
        <v>164</v>
      </c>
      <c r="Y214" s="209"/>
      <c r="Z214" s="209"/>
      <c r="AA214" s="209"/>
      <c r="AB214" s="209"/>
      <c r="AC214" s="209"/>
      <c r="AD214" s="209"/>
      <c r="AE214" s="209"/>
      <c r="AF214" s="209"/>
      <c r="AG214" s="209" t="s">
        <v>165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1" x14ac:dyDescent="0.25">
      <c r="A215" s="226"/>
      <c r="B215" s="227"/>
      <c r="C215" s="264" t="s">
        <v>174</v>
      </c>
      <c r="D215" s="260"/>
      <c r="E215" s="261">
        <v>4.2</v>
      </c>
      <c r="F215" s="228"/>
      <c r="G215" s="228"/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09"/>
      <c r="Z215" s="209"/>
      <c r="AA215" s="209"/>
      <c r="AB215" s="209"/>
      <c r="AC215" s="209"/>
      <c r="AD215" s="209"/>
      <c r="AE215" s="209"/>
      <c r="AF215" s="209"/>
      <c r="AG215" s="209" t="s">
        <v>173</v>
      </c>
      <c r="AH215" s="209">
        <v>0</v>
      </c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1" x14ac:dyDescent="0.25">
      <c r="A216" s="226"/>
      <c r="B216" s="227"/>
      <c r="C216" s="264" t="s">
        <v>175</v>
      </c>
      <c r="D216" s="260"/>
      <c r="E216" s="261">
        <v>1.08</v>
      </c>
      <c r="F216" s="228"/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09"/>
      <c r="Z216" s="209"/>
      <c r="AA216" s="209"/>
      <c r="AB216" s="209"/>
      <c r="AC216" s="209"/>
      <c r="AD216" s="209"/>
      <c r="AE216" s="209"/>
      <c r="AF216" s="209"/>
      <c r="AG216" s="209" t="s">
        <v>173</v>
      </c>
      <c r="AH216" s="209">
        <v>0</v>
      </c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1" x14ac:dyDescent="0.25">
      <c r="A217" s="237">
        <v>101</v>
      </c>
      <c r="B217" s="238" t="s">
        <v>429</v>
      </c>
      <c r="C217" s="252" t="s">
        <v>430</v>
      </c>
      <c r="D217" s="239" t="s">
        <v>237</v>
      </c>
      <c r="E217" s="240">
        <v>14.1</v>
      </c>
      <c r="F217" s="241"/>
      <c r="G217" s="242">
        <f>ROUND(E217*F217,2)</f>
        <v>0</v>
      </c>
      <c r="H217" s="229">
        <v>24.02</v>
      </c>
      <c r="I217" s="228">
        <f>ROUND(E217*H217,2)</f>
        <v>338.68</v>
      </c>
      <c r="J217" s="229">
        <v>41.68</v>
      </c>
      <c r="K217" s="228">
        <f>ROUND(E217*J217,2)</f>
        <v>587.69000000000005</v>
      </c>
      <c r="L217" s="228">
        <v>15</v>
      </c>
      <c r="M217" s="228">
        <f>G217*(1+L217/100)</f>
        <v>0</v>
      </c>
      <c r="N217" s="228">
        <v>4.0000000000000003E-5</v>
      </c>
      <c r="O217" s="228">
        <f>ROUND(E217*N217,2)</f>
        <v>0</v>
      </c>
      <c r="P217" s="228">
        <v>0</v>
      </c>
      <c r="Q217" s="228">
        <f>ROUND(E217*P217,2)</f>
        <v>0</v>
      </c>
      <c r="R217" s="228"/>
      <c r="S217" s="228" t="s">
        <v>168</v>
      </c>
      <c r="T217" s="228" t="s">
        <v>136</v>
      </c>
      <c r="U217" s="228">
        <v>7.0000000000000007E-2</v>
      </c>
      <c r="V217" s="228">
        <f>ROUND(E217*U217,2)</f>
        <v>0.99</v>
      </c>
      <c r="W217" s="228"/>
      <c r="X217" s="228" t="s">
        <v>164</v>
      </c>
      <c r="Y217" s="209"/>
      <c r="Z217" s="209"/>
      <c r="AA217" s="209"/>
      <c r="AB217" s="209"/>
      <c r="AC217" s="209"/>
      <c r="AD217" s="209"/>
      <c r="AE217" s="209"/>
      <c r="AF217" s="209"/>
      <c r="AG217" s="209" t="s">
        <v>165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1" x14ac:dyDescent="0.25">
      <c r="A218" s="226"/>
      <c r="B218" s="227"/>
      <c r="C218" s="264" t="s">
        <v>431</v>
      </c>
      <c r="D218" s="260"/>
      <c r="E218" s="261">
        <v>3.6</v>
      </c>
      <c r="F218" s="228"/>
      <c r="G218" s="228"/>
      <c r="H218" s="228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09"/>
      <c r="Z218" s="209"/>
      <c r="AA218" s="209"/>
      <c r="AB218" s="209"/>
      <c r="AC218" s="209"/>
      <c r="AD218" s="209"/>
      <c r="AE218" s="209"/>
      <c r="AF218" s="209"/>
      <c r="AG218" s="209" t="s">
        <v>173</v>
      </c>
      <c r="AH218" s="209">
        <v>0</v>
      </c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1" x14ac:dyDescent="0.25">
      <c r="A219" s="226"/>
      <c r="B219" s="227"/>
      <c r="C219" s="264" t="s">
        <v>432</v>
      </c>
      <c r="D219" s="260"/>
      <c r="E219" s="261">
        <v>8.1999999999999993</v>
      </c>
      <c r="F219" s="228"/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09"/>
      <c r="Z219" s="209"/>
      <c r="AA219" s="209"/>
      <c r="AB219" s="209"/>
      <c r="AC219" s="209"/>
      <c r="AD219" s="209"/>
      <c r="AE219" s="209"/>
      <c r="AF219" s="209"/>
      <c r="AG219" s="209" t="s">
        <v>173</v>
      </c>
      <c r="AH219" s="209">
        <v>0</v>
      </c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5">
      <c r="A220" s="226"/>
      <c r="B220" s="227"/>
      <c r="C220" s="264" t="s">
        <v>433</v>
      </c>
      <c r="D220" s="260"/>
      <c r="E220" s="261">
        <v>2.2999999999999998</v>
      </c>
      <c r="F220" s="228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09"/>
      <c r="Z220" s="209"/>
      <c r="AA220" s="209"/>
      <c r="AB220" s="209"/>
      <c r="AC220" s="209"/>
      <c r="AD220" s="209"/>
      <c r="AE220" s="209"/>
      <c r="AF220" s="209"/>
      <c r="AG220" s="209" t="s">
        <v>173</v>
      </c>
      <c r="AH220" s="209">
        <v>0</v>
      </c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x14ac:dyDescent="0.25">
      <c r="A221" s="231" t="s">
        <v>130</v>
      </c>
      <c r="B221" s="232" t="s">
        <v>86</v>
      </c>
      <c r="C221" s="250" t="s">
        <v>87</v>
      </c>
      <c r="D221" s="233"/>
      <c r="E221" s="234"/>
      <c r="F221" s="235"/>
      <c r="G221" s="236">
        <f>SUMIF(AG222:AG232,"&lt;&gt;NOR",G222:G232)</f>
        <v>0</v>
      </c>
      <c r="H221" s="230"/>
      <c r="I221" s="230">
        <f>SUM(I222:I232)</f>
        <v>6655.3700000000008</v>
      </c>
      <c r="J221" s="230"/>
      <c r="K221" s="230">
        <f>SUM(K222:K232)</f>
        <v>9551.23</v>
      </c>
      <c r="L221" s="230"/>
      <c r="M221" s="230">
        <f>SUM(M222:M232)</f>
        <v>0</v>
      </c>
      <c r="N221" s="230"/>
      <c r="O221" s="230">
        <f>SUM(O222:O232)</f>
        <v>0.01</v>
      </c>
      <c r="P221" s="230"/>
      <c r="Q221" s="230">
        <f>SUM(Q222:Q232)</f>
        <v>0.01</v>
      </c>
      <c r="R221" s="230"/>
      <c r="S221" s="230"/>
      <c r="T221" s="230"/>
      <c r="U221" s="230"/>
      <c r="V221" s="230">
        <f>SUM(V222:V232)</f>
        <v>11.599999999999998</v>
      </c>
      <c r="W221" s="230"/>
      <c r="X221" s="230"/>
      <c r="AG221" t="s">
        <v>131</v>
      </c>
    </row>
    <row r="222" spans="1:60" ht="20.399999999999999" outlineLevel="1" x14ac:dyDescent="0.25">
      <c r="A222" s="237">
        <v>102</v>
      </c>
      <c r="B222" s="238" t="s">
        <v>434</v>
      </c>
      <c r="C222" s="252" t="s">
        <v>435</v>
      </c>
      <c r="D222" s="239" t="s">
        <v>171</v>
      </c>
      <c r="E222" s="240">
        <v>16</v>
      </c>
      <c r="F222" s="241"/>
      <c r="G222" s="242">
        <f>ROUND(E222*F222,2)</f>
        <v>0</v>
      </c>
      <c r="H222" s="229">
        <v>373.43</v>
      </c>
      <c r="I222" s="228">
        <f>ROUND(E222*H222,2)</f>
        <v>5974.88</v>
      </c>
      <c r="J222" s="229">
        <v>495.97</v>
      </c>
      <c r="K222" s="228">
        <f>ROUND(E222*J222,2)</f>
        <v>7935.52</v>
      </c>
      <c r="L222" s="228">
        <v>15</v>
      </c>
      <c r="M222" s="228">
        <f>G222*(1+L222/100)</f>
        <v>0</v>
      </c>
      <c r="N222" s="228">
        <v>3.5E-4</v>
      </c>
      <c r="O222" s="228">
        <f>ROUND(E222*N222,2)</f>
        <v>0.01</v>
      </c>
      <c r="P222" s="228">
        <v>0</v>
      </c>
      <c r="Q222" s="228">
        <f>ROUND(E222*P222,2)</f>
        <v>0</v>
      </c>
      <c r="R222" s="228"/>
      <c r="S222" s="228" t="s">
        <v>135</v>
      </c>
      <c r="T222" s="228" t="s">
        <v>136</v>
      </c>
      <c r="U222" s="228">
        <v>0.56999999999999995</v>
      </c>
      <c r="V222" s="228">
        <f>ROUND(E222*U222,2)</f>
        <v>9.1199999999999992</v>
      </c>
      <c r="W222" s="228"/>
      <c r="X222" s="228" t="s">
        <v>164</v>
      </c>
      <c r="Y222" s="209"/>
      <c r="Z222" s="209"/>
      <c r="AA222" s="209"/>
      <c r="AB222" s="209"/>
      <c r="AC222" s="209"/>
      <c r="AD222" s="209"/>
      <c r="AE222" s="209"/>
      <c r="AF222" s="209"/>
      <c r="AG222" s="209" t="s">
        <v>165</v>
      </c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1" x14ac:dyDescent="0.25">
      <c r="A223" s="226"/>
      <c r="B223" s="227"/>
      <c r="C223" s="264" t="s">
        <v>436</v>
      </c>
      <c r="D223" s="260"/>
      <c r="E223" s="261">
        <v>16</v>
      </c>
      <c r="F223" s="228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09"/>
      <c r="Z223" s="209"/>
      <c r="AA223" s="209"/>
      <c r="AB223" s="209"/>
      <c r="AC223" s="209"/>
      <c r="AD223" s="209"/>
      <c r="AE223" s="209"/>
      <c r="AF223" s="209"/>
      <c r="AG223" s="209" t="s">
        <v>173</v>
      </c>
      <c r="AH223" s="209">
        <v>0</v>
      </c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1" x14ac:dyDescent="0.25">
      <c r="A224" s="237">
        <v>103</v>
      </c>
      <c r="B224" s="238" t="s">
        <v>437</v>
      </c>
      <c r="C224" s="252" t="s">
        <v>438</v>
      </c>
      <c r="D224" s="239" t="s">
        <v>237</v>
      </c>
      <c r="E224" s="240">
        <v>12.35</v>
      </c>
      <c r="F224" s="241"/>
      <c r="G224" s="242">
        <f>ROUND(E224*F224,2)</f>
        <v>0</v>
      </c>
      <c r="H224" s="229">
        <v>0.2</v>
      </c>
      <c r="I224" s="228">
        <f>ROUND(E224*H224,2)</f>
        <v>2.4700000000000002</v>
      </c>
      <c r="J224" s="229">
        <v>84</v>
      </c>
      <c r="K224" s="228">
        <f>ROUND(E224*J224,2)</f>
        <v>1037.4000000000001</v>
      </c>
      <c r="L224" s="228">
        <v>15</v>
      </c>
      <c r="M224" s="228">
        <f>G224*(1+L224/100)</f>
        <v>0</v>
      </c>
      <c r="N224" s="228">
        <v>0</v>
      </c>
      <c r="O224" s="228">
        <f>ROUND(E224*N224,2)</f>
        <v>0</v>
      </c>
      <c r="P224" s="228">
        <v>0</v>
      </c>
      <c r="Q224" s="228">
        <f>ROUND(E224*P224,2)</f>
        <v>0</v>
      </c>
      <c r="R224" s="228"/>
      <c r="S224" s="228" t="s">
        <v>168</v>
      </c>
      <c r="T224" s="228" t="s">
        <v>136</v>
      </c>
      <c r="U224" s="228">
        <v>0.15</v>
      </c>
      <c r="V224" s="228">
        <f>ROUND(E224*U224,2)</f>
        <v>1.85</v>
      </c>
      <c r="W224" s="228"/>
      <c r="X224" s="228" t="s">
        <v>164</v>
      </c>
      <c r="Y224" s="209"/>
      <c r="Z224" s="209"/>
      <c r="AA224" s="209"/>
      <c r="AB224" s="209"/>
      <c r="AC224" s="209"/>
      <c r="AD224" s="209"/>
      <c r="AE224" s="209"/>
      <c r="AF224" s="209"/>
      <c r="AG224" s="209" t="s">
        <v>165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1" x14ac:dyDescent="0.25">
      <c r="A225" s="226"/>
      <c r="B225" s="227"/>
      <c r="C225" s="264" t="s">
        <v>439</v>
      </c>
      <c r="D225" s="260"/>
      <c r="E225" s="261">
        <v>12.35</v>
      </c>
      <c r="F225" s="228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09"/>
      <c r="Z225" s="209"/>
      <c r="AA225" s="209"/>
      <c r="AB225" s="209"/>
      <c r="AC225" s="209"/>
      <c r="AD225" s="209"/>
      <c r="AE225" s="209"/>
      <c r="AF225" s="209"/>
      <c r="AG225" s="209" t="s">
        <v>173</v>
      </c>
      <c r="AH225" s="209">
        <v>0</v>
      </c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1" x14ac:dyDescent="0.25">
      <c r="A226" s="237">
        <v>104</v>
      </c>
      <c r="B226" s="238" t="s">
        <v>440</v>
      </c>
      <c r="C226" s="252" t="s">
        <v>441</v>
      </c>
      <c r="D226" s="239" t="s">
        <v>237</v>
      </c>
      <c r="E226" s="240">
        <v>12.35</v>
      </c>
      <c r="F226" s="241"/>
      <c r="G226" s="242">
        <f>ROUND(E226*F226,2)</f>
        <v>0</v>
      </c>
      <c r="H226" s="229">
        <v>0</v>
      </c>
      <c r="I226" s="228">
        <f>ROUND(E226*H226,2)</f>
        <v>0</v>
      </c>
      <c r="J226" s="229">
        <v>13</v>
      </c>
      <c r="K226" s="228">
        <f>ROUND(E226*J226,2)</f>
        <v>160.55000000000001</v>
      </c>
      <c r="L226" s="228">
        <v>15</v>
      </c>
      <c r="M226" s="228">
        <f>G226*(1+L226/100)</f>
        <v>0</v>
      </c>
      <c r="N226" s="228">
        <v>0</v>
      </c>
      <c r="O226" s="228">
        <f>ROUND(E226*N226,2)</f>
        <v>0</v>
      </c>
      <c r="P226" s="228">
        <v>1E-3</v>
      </c>
      <c r="Q226" s="228">
        <f>ROUND(E226*P226,2)</f>
        <v>0.01</v>
      </c>
      <c r="R226" s="228"/>
      <c r="S226" s="228" t="s">
        <v>168</v>
      </c>
      <c r="T226" s="228" t="s">
        <v>136</v>
      </c>
      <c r="U226" s="228">
        <v>0.03</v>
      </c>
      <c r="V226" s="228">
        <f>ROUND(E226*U226,2)</f>
        <v>0.37</v>
      </c>
      <c r="W226" s="228"/>
      <c r="X226" s="228" t="s">
        <v>164</v>
      </c>
      <c r="Y226" s="209"/>
      <c r="Z226" s="209"/>
      <c r="AA226" s="209"/>
      <c r="AB226" s="209"/>
      <c r="AC226" s="209"/>
      <c r="AD226" s="209"/>
      <c r="AE226" s="209"/>
      <c r="AF226" s="209"/>
      <c r="AG226" s="209" t="s">
        <v>165</v>
      </c>
      <c r="AH226" s="209"/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1" x14ac:dyDescent="0.25">
      <c r="A227" s="226"/>
      <c r="B227" s="227"/>
      <c r="C227" s="264" t="s">
        <v>439</v>
      </c>
      <c r="D227" s="260"/>
      <c r="E227" s="261">
        <v>12.35</v>
      </c>
      <c r="F227" s="228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09"/>
      <c r="Z227" s="209"/>
      <c r="AA227" s="209"/>
      <c r="AB227" s="209"/>
      <c r="AC227" s="209"/>
      <c r="AD227" s="209"/>
      <c r="AE227" s="209"/>
      <c r="AF227" s="209"/>
      <c r="AG227" s="209" t="s">
        <v>173</v>
      </c>
      <c r="AH227" s="209">
        <v>0</v>
      </c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outlineLevel="1" x14ac:dyDescent="0.25">
      <c r="A228" s="237">
        <v>105</v>
      </c>
      <c r="B228" s="238" t="s">
        <v>442</v>
      </c>
      <c r="C228" s="252" t="s">
        <v>443</v>
      </c>
      <c r="D228" s="239" t="s">
        <v>237</v>
      </c>
      <c r="E228" s="240">
        <v>12.35</v>
      </c>
      <c r="F228" s="241"/>
      <c r="G228" s="242">
        <f>ROUND(E228*F228,2)</f>
        <v>0</v>
      </c>
      <c r="H228" s="229">
        <v>54.9</v>
      </c>
      <c r="I228" s="228">
        <f>ROUND(E228*H228,2)</f>
        <v>678.02</v>
      </c>
      <c r="J228" s="229">
        <v>0</v>
      </c>
      <c r="K228" s="228">
        <f>ROUND(E228*J228,2)</f>
        <v>0</v>
      </c>
      <c r="L228" s="228">
        <v>15</v>
      </c>
      <c r="M228" s="228">
        <f>G228*(1+L228/100)</f>
        <v>0</v>
      </c>
      <c r="N228" s="228">
        <v>1.2E-4</v>
      </c>
      <c r="O228" s="228">
        <f>ROUND(E228*N228,2)</f>
        <v>0</v>
      </c>
      <c r="P228" s="228">
        <v>0</v>
      </c>
      <c r="Q228" s="228">
        <f>ROUND(E228*P228,2)</f>
        <v>0</v>
      </c>
      <c r="R228" s="228" t="s">
        <v>444</v>
      </c>
      <c r="S228" s="228" t="s">
        <v>168</v>
      </c>
      <c r="T228" s="228" t="s">
        <v>136</v>
      </c>
      <c r="U228" s="228">
        <v>0</v>
      </c>
      <c r="V228" s="228">
        <f>ROUND(E228*U228,2)</f>
        <v>0</v>
      </c>
      <c r="W228" s="228"/>
      <c r="X228" s="228" t="s">
        <v>159</v>
      </c>
      <c r="Y228" s="209"/>
      <c r="Z228" s="209"/>
      <c r="AA228" s="209"/>
      <c r="AB228" s="209"/>
      <c r="AC228" s="209"/>
      <c r="AD228" s="209"/>
      <c r="AE228" s="209"/>
      <c r="AF228" s="209"/>
      <c r="AG228" s="209" t="s">
        <v>160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1" x14ac:dyDescent="0.25">
      <c r="A229" s="226"/>
      <c r="B229" s="227"/>
      <c r="C229" s="264" t="s">
        <v>439</v>
      </c>
      <c r="D229" s="260"/>
      <c r="E229" s="261">
        <v>12.35</v>
      </c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09"/>
      <c r="Z229" s="209"/>
      <c r="AA229" s="209"/>
      <c r="AB229" s="209"/>
      <c r="AC229" s="209"/>
      <c r="AD229" s="209"/>
      <c r="AE229" s="209"/>
      <c r="AF229" s="209"/>
      <c r="AG229" s="209" t="s">
        <v>173</v>
      </c>
      <c r="AH229" s="209">
        <v>0</v>
      </c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1" x14ac:dyDescent="0.25">
      <c r="A230" s="237">
        <v>106</v>
      </c>
      <c r="B230" s="238" t="s">
        <v>445</v>
      </c>
      <c r="C230" s="252" t="s">
        <v>446</v>
      </c>
      <c r="D230" s="239" t="s">
        <v>171</v>
      </c>
      <c r="E230" s="240">
        <v>16</v>
      </c>
      <c r="F230" s="241"/>
      <c r="G230" s="242">
        <f>ROUND(E230*F230,2)</f>
        <v>0</v>
      </c>
      <c r="H230" s="229">
        <v>0</v>
      </c>
      <c r="I230" s="228">
        <f>ROUND(E230*H230,2)</f>
        <v>0</v>
      </c>
      <c r="J230" s="229">
        <v>8.1999999999999993</v>
      </c>
      <c r="K230" s="228">
        <f>ROUND(E230*J230,2)</f>
        <v>131.19999999999999</v>
      </c>
      <c r="L230" s="228">
        <v>15</v>
      </c>
      <c r="M230" s="228">
        <f>G230*(1+L230/100)</f>
        <v>0</v>
      </c>
      <c r="N230" s="228">
        <v>0</v>
      </c>
      <c r="O230" s="228">
        <f>ROUND(E230*N230,2)</f>
        <v>0</v>
      </c>
      <c r="P230" s="228">
        <v>0</v>
      </c>
      <c r="Q230" s="228">
        <f>ROUND(E230*P230,2)</f>
        <v>0</v>
      </c>
      <c r="R230" s="228"/>
      <c r="S230" s="228" t="s">
        <v>168</v>
      </c>
      <c r="T230" s="228" t="s">
        <v>136</v>
      </c>
      <c r="U230" s="228">
        <v>1.6E-2</v>
      </c>
      <c r="V230" s="228">
        <f>ROUND(E230*U230,2)</f>
        <v>0.26</v>
      </c>
      <c r="W230" s="228"/>
      <c r="X230" s="228" t="s">
        <v>164</v>
      </c>
      <c r="Y230" s="209"/>
      <c r="Z230" s="209"/>
      <c r="AA230" s="209"/>
      <c r="AB230" s="209"/>
      <c r="AC230" s="209"/>
      <c r="AD230" s="209"/>
      <c r="AE230" s="209"/>
      <c r="AF230" s="209"/>
      <c r="AG230" s="209" t="s">
        <v>165</v>
      </c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outlineLevel="1" x14ac:dyDescent="0.25">
      <c r="A231" s="226"/>
      <c r="B231" s="227"/>
      <c r="C231" s="264" t="s">
        <v>436</v>
      </c>
      <c r="D231" s="260"/>
      <c r="E231" s="261">
        <v>16</v>
      </c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09"/>
      <c r="Z231" s="209"/>
      <c r="AA231" s="209"/>
      <c r="AB231" s="209"/>
      <c r="AC231" s="209"/>
      <c r="AD231" s="209"/>
      <c r="AE231" s="209"/>
      <c r="AF231" s="209"/>
      <c r="AG231" s="209" t="s">
        <v>173</v>
      </c>
      <c r="AH231" s="209">
        <v>0</v>
      </c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1" x14ac:dyDescent="0.25">
      <c r="A232" s="243">
        <v>107</v>
      </c>
      <c r="B232" s="244" t="s">
        <v>447</v>
      </c>
      <c r="C232" s="251" t="s">
        <v>448</v>
      </c>
      <c r="D232" s="245" t="s">
        <v>0</v>
      </c>
      <c r="E232" s="246">
        <v>159.2004</v>
      </c>
      <c r="F232" s="247"/>
      <c r="G232" s="248">
        <f>ROUND(E232*F232,2)</f>
        <v>0</v>
      </c>
      <c r="H232" s="229">
        <v>0</v>
      </c>
      <c r="I232" s="228">
        <f>ROUND(E232*H232,2)</f>
        <v>0</v>
      </c>
      <c r="J232" s="229">
        <v>1.8</v>
      </c>
      <c r="K232" s="228">
        <f>ROUND(E232*J232,2)</f>
        <v>286.56</v>
      </c>
      <c r="L232" s="228">
        <v>15</v>
      </c>
      <c r="M232" s="228">
        <f>G232*(1+L232/100)</f>
        <v>0</v>
      </c>
      <c r="N232" s="228">
        <v>0</v>
      </c>
      <c r="O232" s="228">
        <f>ROUND(E232*N232,2)</f>
        <v>0</v>
      </c>
      <c r="P232" s="228">
        <v>0</v>
      </c>
      <c r="Q232" s="228">
        <f>ROUND(E232*P232,2)</f>
        <v>0</v>
      </c>
      <c r="R232" s="228"/>
      <c r="S232" s="228" t="s">
        <v>168</v>
      </c>
      <c r="T232" s="228" t="s">
        <v>136</v>
      </c>
      <c r="U232" s="228">
        <v>0</v>
      </c>
      <c r="V232" s="228">
        <f>ROUND(E232*U232,2)</f>
        <v>0</v>
      </c>
      <c r="W232" s="228"/>
      <c r="X232" s="228" t="s">
        <v>261</v>
      </c>
      <c r="Y232" s="209"/>
      <c r="Z232" s="209"/>
      <c r="AA232" s="209"/>
      <c r="AB232" s="209"/>
      <c r="AC232" s="209"/>
      <c r="AD232" s="209"/>
      <c r="AE232" s="209"/>
      <c r="AF232" s="209"/>
      <c r="AG232" s="209" t="s">
        <v>262</v>
      </c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x14ac:dyDescent="0.25">
      <c r="A233" s="231" t="s">
        <v>130</v>
      </c>
      <c r="B233" s="232" t="s">
        <v>88</v>
      </c>
      <c r="C233" s="250" t="s">
        <v>89</v>
      </c>
      <c r="D233" s="233"/>
      <c r="E233" s="234"/>
      <c r="F233" s="235"/>
      <c r="G233" s="236">
        <f>SUMIF(AG234:AG268,"&lt;&gt;NOR",G234:G268)</f>
        <v>0</v>
      </c>
      <c r="H233" s="230"/>
      <c r="I233" s="230">
        <f>SUM(I234:I268)</f>
        <v>1841.56</v>
      </c>
      <c r="J233" s="230"/>
      <c r="K233" s="230">
        <f>SUM(K234:K268)</f>
        <v>17882.07</v>
      </c>
      <c r="L233" s="230"/>
      <c r="M233" s="230">
        <f>SUM(M234:M268)</f>
        <v>0</v>
      </c>
      <c r="N233" s="230"/>
      <c r="O233" s="230">
        <f>SUM(O234:O268)</f>
        <v>0.06</v>
      </c>
      <c r="P233" s="230"/>
      <c r="Q233" s="230">
        <f>SUM(Q234:Q268)</f>
        <v>0.03</v>
      </c>
      <c r="R233" s="230"/>
      <c r="S233" s="230"/>
      <c r="T233" s="230"/>
      <c r="U233" s="230"/>
      <c r="V233" s="230">
        <f>SUM(V234:V268)</f>
        <v>13.760000000000002</v>
      </c>
      <c r="W233" s="230"/>
      <c r="X233" s="230"/>
      <c r="AG233" t="s">
        <v>131</v>
      </c>
    </row>
    <row r="234" spans="1:60" outlineLevel="1" x14ac:dyDescent="0.25">
      <c r="A234" s="237">
        <v>108</v>
      </c>
      <c r="B234" s="238" t="s">
        <v>449</v>
      </c>
      <c r="C234" s="252" t="s">
        <v>450</v>
      </c>
      <c r="D234" s="239" t="s">
        <v>171</v>
      </c>
      <c r="E234" s="240">
        <v>16.12</v>
      </c>
      <c r="F234" s="241"/>
      <c r="G234" s="242">
        <f>ROUND(E234*F234,2)</f>
        <v>0</v>
      </c>
      <c r="H234" s="229">
        <v>0</v>
      </c>
      <c r="I234" s="228">
        <f>ROUND(E234*H234,2)</f>
        <v>0</v>
      </c>
      <c r="J234" s="229">
        <v>8.1999999999999993</v>
      </c>
      <c r="K234" s="228">
        <f>ROUND(E234*J234,2)</f>
        <v>132.18</v>
      </c>
      <c r="L234" s="228">
        <v>15</v>
      </c>
      <c r="M234" s="228">
        <f>G234*(1+L234/100)</f>
        <v>0</v>
      </c>
      <c r="N234" s="228">
        <v>0</v>
      </c>
      <c r="O234" s="228">
        <f>ROUND(E234*N234,2)</f>
        <v>0</v>
      </c>
      <c r="P234" s="228">
        <v>0</v>
      </c>
      <c r="Q234" s="228">
        <f>ROUND(E234*P234,2)</f>
        <v>0</v>
      </c>
      <c r="R234" s="228"/>
      <c r="S234" s="228" t="s">
        <v>168</v>
      </c>
      <c r="T234" s="228" t="s">
        <v>136</v>
      </c>
      <c r="U234" s="228">
        <v>1.6E-2</v>
      </c>
      <c r="V234" s="228">
        <f>ROUND(E234*U234,2)</f>
        <v>0.26</v>
      </c>
      <c r="W234" s="228"/>
      <c r="X234" s="228" t="s">
        <v>164</v>
      </c>
      <c r="Y234" s="209"/>
      <c r="Z234" s="209"/>
      <c r="AA234" s="209"/>
      <c r="AB234" s="209"/>
      <c r="AC234" s="209"/>
      <c r="AD234" s="209"/>
      <c r="AE234" s="209"/>
      <c r="AF234" s="209"/>
      <c r="AG234" s="209" t="s">
        <v>165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outlineLevel="1" x14ac:dyDescent="0.25">
      <c r="A235" s="226"/>
      <c r="B235" s="227"/>
      <c r="C235" s="264" t="s">
        <v>194</v>
      </c>
      <c r="D235" s="260"/>
      <c r="E235" s="261">
        <v>0.98</v>
      </c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09"/>
      <c r="Z235" s="209"/>
      <c r="AA235" s="209"/>
      <c r="AB235" s="209"/>
      <c r="AC235" s="209"/>
      <c r="AD235" s="209"/>
      <c r="AE235" s="209"/>
      <c r="AF235" s="209"/>
      <c r="AG235" s="209" t="s">
        <v>173</v>
      </c>
      <c r="AH235" s="209">
        <v>0</v>
      </c>
      <c r="AI235" s="209"/>
      <c r="AJ235" s="209"/>
      <c r="AK235" s="209"/>
      <c r="AL235" s="209"/>
      <c r="AM235" s="209"/>
      <c r="AN235" s="209"/>
      <c r="AO235" s="209"/>
      <c r="AP235" s="209"/>
      <c r="AQ235" s="209"/>
      <c r="AR235" s="209"/>
      <c r="AS235" s="209"/>
      <c r="AT235" s="209"/>
      <c r="AU235" s="209"/>
      <c r="AV235" s="209"/>
      <c r="AW235" s="209"/>
      <c r="AX235" s="209"/>
      <c r="AY235" s="209"/>
      <c r="AZ235" s="209"/>
      <c r="BA235" s="209"/>
      <c r="BB235" s="209"/>
      <c r="BC235" s="209"/>
      <c r="BD235" s="209"/>
      <c r="BE235" s="209"/>
      <c r="BF235" s="209"/>
      <c r="BG235" s="209"/>
      <c r="BH235" s="209"/>
    </row>
    <row r="236" spans="1:60" outlineLevel="1" x14ac:dyDescent="0.25">
      <c r="A236" s="226"/>
      <c r="B236" s="227"/>
      <c r="C236" s="264" t="s">
        <v>451</v>
      </c>
      <c r="D236" s="260"/>
      <c r="E236" s="261">
        <v>8.6999999999999993</v>
      </c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09"/>
      <c r="Z236" s="209"/>
      <c r="AA236" s="209"/>
      <c r="AB236" s="209"/>
      <c r="AC236" s="209"/>
      <c r="AD236" s="209"/>
      <c r="AE236" s="209"/>
      <c r="AF236" s="209"/>
      <c r="AG236" s="209" t="s">
        <v>173</v>
      </c>
      <c r="AH236" s="209">
        <v>0</v>
      </c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outlineLevel="1" x14ac:dyDescent="0.25">
      <c r="A237" s="226"/>
      <c r="B237" s="227"/>
      <c r="C237" s="264" t="s">
        <v>172</v>
      </c>
      <c r="D237" s="260"/>
      <c r="E237" s="261">
        <v>6.44</v>
      </c>
      <c r="F237" s="228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09"/>
      <c r="Z237" s="209"/>
      <c r="AA237" s="209"/>
      <c r="AB237" s="209"/>
      <c r="AC237" s="209"/>
      <c r="AD237" s="209"/>
      <c r="AE237" s="209"/>
      <c r="AF237" s="209"/>
      <c r="AG237" s="209" t="s">
        <v>173</v>
      </c>
      <c r="AH237" s="209">
        <v>0</v>
      </c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1" x14ac:dyDescent="0.25">
      <c r="A238" s="237">
        <v>109</v>
      </c>
      <c r="B238" s="238" t="s">
        <v>452</v>
      </c>
      <c r="C238" s="252" t="s">
        <v>453</v>
      </c>
      <c r="D238" s="239" t="s">
        <v>171</v>
      </c>
      <c r="E238" s="240">
        <v>16.12</v>
      </c>
      <c r="F238" s="241"/>
      <c r="G238" s="242">
        <f>ROUND(E238*F238,2)</f>
        <v>0</v>
      </c>
      <c r="H238" s="229">
        <v>0</v>
      </c>
      <c r="I238" s="228">
        <f>ROUND(E238*H238,2)</f>
        <v>0</v>
      </c>
      <c r="J238" s="229">
        <v>26.7</v>
      </c>
      <c r="K238" s="228">
        <f>ROUND(E238*J238,2)</f>
        <v>430.4</v>
      </c>
      <c r="L238" s="228">
        <v>15</v>
      </c>
      <c r="M238" s="228">
        <f>G238*(1+L238/100)</f>
        <v>0</v>
      </c>
      <c r="N238" s="228">
        <v>0</v>
      </c>
      <c r="O238" s="228">
        <f>ROUND(E238*N238,2)</f>
        <v>0</v>
      </c>
      <c r="P238" s="228">
        <v>0</v>
      </c>
      <c r="Q238" s="228">
        <f>ROUND(E238*P238,2)</f>
        <v>0</v>
      </c>
      <c r="R238" s="228"/>
      <c r="S238" s="228" t="s">
        <v>168</v>
      </c>
      <c r="T238" s="228" t="s">
        <v>136</v>
      </c>
      <c r="U238" s="228">
        <v>4.5999999999999999E-2</v>
      </c>
      <c r="V238" s="228">
        <f>ROUND(E238*U238,2)</f>
        <v>0.74</v>
      </c>
      <c r="W238" s="228"/>
      <c r="X238" s="228" t="s">
        <v>164</v>
      </c>
      <c r="Y238" s="209"/>
      <c r="Z238" s="209"/>
      <c r="AA238" s="209"/>
      <c r="AB238" s="209"/>
      <c r="AC238" s="209"/>
      <c r="AD238" s="209"/>
      <c r="AE238" s="209"/>
      <c r="AF238" s="209"/>
      <c r="AG238" s="209" t="s">
        <v>165</v>
      </c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1" x14ac:dyDescent="0.25">
      <c r="A239" s="226"/>
      <c r="B239" s="227"/>
      <c r="C239" s="264" t="s">
        <v>194</v>
      </c>
      <c r="D239" s="260"/>
      <c r="E239" s="261">
        <v>0.98</v>
      </c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09"/>
      <c r="Z239" s="209"/>
      <c r="AA239" s="209"/>
      <c r="AB239" s="209"/>
      <c r="AC239" s="209"/>
      <c r="AD239" s="209"/>
      <c r="AE239" s="209"/>
      <c r="AF239" s="209"/>
      <c r="AG239" s="209" t="s">
        <v>173</v>
      </c>
      <c r="AH239" s="209">
        <v>0</v>
      </c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1" x14ac:dyDescent="0.25">
      <c r="A240" s="226"/>
      <c r="B240" s="227"/>
      <c r="C240" s="264" t="s">
        <v>451</v>
      </c>
      <c r="D240" s="260"/>
      <c r="E240" s="261">
        <v>8.6999999999999993</v>
      </c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09"/>
      <c r="Z240" s="209"/>
      <c r="AA240" s="209"/>
      <c r="AB240" s="209"/>
      <c r="AC240" s="209"/>
      <c r="AD240" s="209"/>
      <c r="AE240" s="209"/>
      <c r="AF240" s="209"/>
      <c r="AG240" s="209" t="s">
        <v>173</v>
      </c>
      <c r="AH240" s="209">
        <v>0</v>
      </c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1" x14ac:dyDescent="0.25">
      <c r="A241" s="226"/>
      <c r="B241" s="227"/>
      <c r="C241" s="264" t="s">
        <v>172</v>
      </c>
      <c r="D241" s="260"/>
      <c r="E241" s="261">
        <v>6.44</v>
      </c>
      <c r="F241" s="228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09"/>
      <c r="Z241" s="209"/>
      <c r="AA241" s="209"/>
      <c r="AB241" s="209"/>
      <c r="AC241" s="209"/>
      <c r="AD241" s="209"/>
      <c r="AE241" s="209"/>
      <c r="AF241" s="209"/>
      <c r="AG241" s="209" t="s">
        <v>173</v>
      </c>
      <c r="AH241" s="209">
        <v>0</v>
      </c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ht="20.399999999999999" outlineLevel="1" x14ac:dyDescent="0.25">
      <c r="A242" s="237">
        <v>110</v>
      </c>
      <c r="B242" s="238" t="s">
        <v>454</v>
      </c>
      <c r="C242" s="252" t="s">
        <v>455</v>
      </c>
      <c r="D242" s="239" t="s">
        <v>237</v>
      </c>
      <c r="E242" s="240">
        <v>20.55</v>
      </c>
      <c r="F242" s="241"/>
      <c r="G242" s="242">
        <f>ROUND(E242*F242,2)</f>
        <v>0</v>
      </c>
      <c r="H242" s="229">
        <v>36.090000000000003</v>
      </c>
      <c r="I242" s="228">
        <f>ROUND(E242*H242,2)</f>
        <v>741.65</v>
      </c>
      <c r="J242" s="229">
        <v>82.41</v>
      </c>
      <c r="K242" s="228">
        <f>ROUND(E242*J242,2)</f>
        <v>1693.53</v>
      </c>
      <c r="L242" s="228">
        <v>15</v>
      </c>
      <c r="M242" s="228">
        <f>G242*(1+L242/100)</f>
        <v>0</v>
      </c>
      <c r="N242" s="228">
        <v>8.0000000000000007E-5</v>
      </c>
      <c r="O242" s="228">
        <f>ROUND(E242*N242,2)</f>
        <v>0</v>
      </c>
      <c r="P242" s="228">
        <v>0</v>
      </c>
      <c r="Q242" s="228">
        <f>ROUND(E242*P242,2)</f>
        <v>0</v>
      </c>
      <c r="R242" s="228"/>
      <c r="S242" s="228" t="s">
        <v>168</v>
      </c>
      <c r="T242" s="228" t="s">
        <v>136</v>
      </c>
      <c r="U242" s="228">
        <v>0.13719999999999999</v>
      </c>
      <c r="V242" s="228">
        <f>ROUND(E242*U242,2)</f>
        <v>2.82</v>
      </c>
      <c r="W242" s="228"/>
      <c r="X242" s="228" t="s">
        <v>164</v>
      </c>
      <c r="Y242" s="209"/>
      <c r="Z242" s="209"/>
      <c r="AA242" s="209"/>
      <c r="AB242" s="209"/>
      <c r="AC242" s="209"/>
      <c r="AD242" s="209"/>
      <c r="AE242" s="209"/>
      <c r="AF242" s="209"/>
      <c r="AG242" s="209" t="s">
        <v>165</v>
      </c>
      <c r="AH242" s="209"/>
      <c r="AI242" s="209"/>
      <c r="AJ242" s="209"/>
      <c r="AK242" s="209"/>
      <c r="AL242" s="209"/>
      <c r="AM242" s="209"/>
      <c r="AN242" s="209"/>
      <c r="AO242" s="209"/>
      <c r="AP242" s="209"/>
      <c r="AQ242" s="209"/>
      <c r="AR242" s="209"/>
      <c r="AS242" s="209"/>
      <c r="AT242" s="209"/>
      <c r="AU242" s="209"/>
      <c r="AV242" s="209"/>
      <c r="AW242" s="209"/>
      <c r="AX242" s="209"/>
      <c r="AY242" s="209"/>
      <c r="AZ242" s="209"/>
      <c r="BA242" s="209"/>
      <c r="BB242" s="209"/>
      <c r="BC242" s="209"/>
      <c r="BD242" s="209"/>
      <c r="BE242" s="209"/>
      <c r="BF242" s="209"/>
      <c r="BG242" s="209"/>
      <c r="BH242" s="209"/>
    </row>
    <row r="243" spans="1:60" outlineLevel="1" x14ac:dyDescent="0.25">
      <c r="A243" s="226"/>
      <c r="B243" s="227"/>
      <c r="C243" s="264" t="s">
        <v>456</v>
      </c>
      <c r="D243" s="260"/>
      <c r="E243" s="261">
        <v>3.6</v>
      </c>
      <c r="F243" s="228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09"/>
      <c r="Z243" s="209"/>
      <c r="AA243" s="209"/>
      <c r="AB243" s="209"/>
      <c r="AC243" s="209"/>
      <c r="AD243" s="209"/>
      <c r="AE243" s="209"/>
      <c r="AF243" s="209"/>
      <c r="AG243" s="209" t="s">
        <v>173</v>
      </c>
      <c r="AH243" s="209">
        <v>0</v>
      </c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outlineLevel="1" x14ac:dyDescent="0.25">
      <c r="A244" s="226"/>
      <c r="B244" s="227"/>
      <c r="C244" s="264" t="s">
        <v>457</v>
      </c>
      <c r="D244" s="260"/>
      <c r="E244" s="261">
        <v>9</v>
      </c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09"/>
      <c r="Z244" s="209"/>
      <c r="AA244" s="209"/>
      <c r="AB244" s="209"/>
      <c r="AC244" s="209"/>
      <c r="AD244" s="209"/>
      <c r="AE244" s="209"/>
      <c r="AF244" s="209"/>
      <c r="AG244" s="209" t="s">
        <v>173</v>
      </c>
      <c r="AH244" s="209">
        <v>0</v>
      </c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1" x14ac:dyDescent="0.25">
      <c r="A245" s="226"/>
      <c r="B245" s="227"/>
      <c r="C245" s="264" t="s">
        <v>458</v>
      </c>
      <c r="D245" s="260"/>
      <c r="E245" s="261">
        <v>7.95</v>
      </c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09"/>
      <c r="Z245" s="209"/>
      <c r="AA245" s="209"/>
      <c r="AB245" s="209"/>
      <c r="AC245" s="209"/>
      <c r="AD245" s="209"/>
      <c r="AE245" s="209"/>
      <c r="AF245" s="209"/>
      <c r="AG245" s="209" t="s">
        <v>173</v>
      </c>
      <c r="AH245" s="209">
        <v>0</v>
      </c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ht="20.399999999999999" outlineLevel="1" x14ac:dyDescent="0.25">
      <c r="A246" s="237">
        <v>111</v>
      </c>
      <c r="B246" s="238" t="s">
        <v>459</v>
      </c>
      <c r="C246" s="252" t="s">
        <v>460</v>
      </c>
      <c r="D246" s="239" t="s">
        <v>171</v>
      </c>
      <c r="E246" s="240">
        <v>33.26</v>
      </c>
      <c r="F246" s="241"/>
      <c r="G246" s="242">
        <f>ROUND(E246*F246,2)</f>
        <v>0</v>
      </c>
      <c r="H246" s="229">
        <v>0</v>
      </c>
      <c r="I246" s="228">
        <f>ROUND(E246*H246,2)</f>
        <v>0</v>
      </c>
      <c r="J246" s="229">
        <v>116.2</v>
      </c>
      <c r="K246" s="228">
        <f>ROUND(E246*J246,2)</f>
        <v>3864.81</v>
      </c>
      <c r="L246" s="228">
        <v>15</v>
      </c>
      <c r="M246" s="228">
        <f>G246*(1+L246/100)</f>
        <v>0</v>
      </c>
      <c r="N246" s="228">
        <v>0</v>
      </c>
      <c r="O246" s="228">
        <f>ROUND(E246*N246,2)</f>
        <v>0</v>
      </c>
      <c r="P246" s="228">
        <v>1E-3</v>
      </c>
      <c r="Q246" s="228">
        <f>ROUND(E246*P246,2)</f>
        <v>0.03</v>
      </c>
      <c r="R246" s="228"/>
      <c r="S246" s="228" t="s">
        <v>168</v>
      </c>
      <c r="T246" s="228" t="s">
        <v>136</v>
      </c>
      <c r="U246" s="228">
        <v>0.255</v>
      </c>
      <c r="V246" s="228">
        <f>ROUND(E246*U246,2)</f>
        <v>8.48</v>
      </c>
      <c r="W246" s="228"/>
      <c r="X246" s="228" t="s">
        <v>164</v>
      </c>
      <c r="Y246" s="209"/>
      <c r="Z246" s="209"/>
      <c r="AA246" s="209"/>
      <c r="AB246" s="209"/>
      <c r="AC246" s="209"/>
      <c r="AD246" s="209"/>
      <c r="AE246" s="209"/>
      <c r="AF246" s="209"/>
      <c r="AG246" s="209" t="s">
        <v>165</v>
      </c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outlineLevel="1" x14ac:dyDescent="0.25">
      <c r="A247" s="226"/>
      <c r="B247" s="227"/>
      <c r="C247" s="264" t="s">
        <v>461</v>
      </c>
      <c r="D247" s="260"/>
      <c r="E247" s="261">
        <v>1.08</v>
      </c>
      <c r="F247" s="228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09"/>
      <c r="Z247" s="209"/>
      <c r="AA247" s="209"/>
      <c r="AB247" s="209"/>
      <c r="AC247" s="209"/>
      <c r="AD247" s="209"/>
      <c r="AE247" s="209"/>
      <c r="AF247" s="209"/>
      <c r="AG247" s="209" t="s">
        <v>173</v>
      </c>
      <c r="AH247" s="209">
        <v>0</v>
      </c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outlineLevel="1" x14ac:dyDescent="0.25">
      <c r="A248" s="226"/>
      <c r="B248" s="227"/>
      <c r="C248" s="264" t="s">
        <v>462</v>
      </c>
      <c r="D248" s="260"/>
      <c r="E248" s="261">
        <v>8.1199999999999992</v>
      </c>
      <c r="F248" s="228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09"/>
      <c r="Z248" s="209"/>
      <c r="AA248" s="209"/>
      <c r="AB248" s="209"/>
      <c r="AC248" s="209"/>
      <c r="AD248" s="209"/>
      <c r="AE248" s="209"/>
      <c r="AF248" s="209"/>
      <c r="AG248" s="209" t="s">
        <v>173</v>
      </c>
      <c r="AH248" s="209">
        <v>0</v>
      </c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outlineLevel="1" x14ac:dyDescent="0.25">
      <c r="A249" s="226"/>
      <c r="B249" s="227"/>
      <c r="C249" s="264" t="s">
        <v>463</v>
      </c>
      <c r="D249" s="260"/>
      <c r="E249" s="261">
        <v>8.06</v>
      </c>
      <c r="F249" s="228"/>
      <c r="G249" s="228"/>
      <c r="H249" s="228"/>
      <c r="I249" s="228"/>
      <c r="J249" s="228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09"/>
      <c r="Z249" s="209"/>
      <c r="AA249" s="209"/>
      <c r="AB249" s="209"/>
      <c r="AC249" s="209"/>
      <c r="AD249" s="209"/>
      <c r="AE249" s="209"/>
      <c r="AF249" s="209"/>
      <c r="AG249" s="209" t="s">
        <v>173</v>
      </c>
      <c r="AH249" s="209">
        <v>0</v>
      </c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outlineLevel="1" x14ac:dyDescent="0.25">
      <c r="A250" s="226"/>
      <c r="B250" s="227"/>
      <c r="C250" s="264" t="s">
        <v>436</v>
      </c>
      <c r="D250" s="260"/>
      <c r="E250" s="261">
        <v>16</v>
      </c>
      <c r="F250" s="228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09"/>
      <c r="Z250" s="209"/>
      <c r="AA250" s="209"/>
      <c r="AB250" s="209"/>
      <c r="AC250" s="209"/>
      <c r="AD250" s="209"/>
      <c r="AE250" s="209"/>
      <c r="AF250" s="209"/>
      <c r="AG250" s="209" t="s">
        <v>173</v>
      </c>
      <c r="AH250" s="209">
        <v>0</v>
      </c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outlineLevel="1" x14ac:dyDescent="0.25">
      <c r="A251" s="237">
        <v>112</v>
      </c>
      <c r="B251" s="238" t="s">
        <v>464</v>
      </c>
      <c r="C251" s="252" t="s">
        <v>465</v>
      </c>
      <c r="D251" s="239" t="s">
        <v>237</v>
      </c>
      <c r="E251" s="240">
        <v>5.45</v>
      </c>
      <c r="F251" s="241"/>
      <c r="G251" s="242">
        <f>ROUND(E251*F251,2)</f>
        <v>0</v>
      </c>
      <c r="H251" s="229">
        <v>0</v>
      </c>
      <c r="I251" s="228">
        <f>ROUND(E251*H251,2)</f>
        <v>0</v>
      </c>
      <c r="J251" s="229">
        <v>88.1</v>
      </c>
      <c r="K251" s="228">
        <f>ROUND(E251*J251,2)</f>
        <v>480.15</v>
      </c>
      <c r="L251" s="228">
        <v>15</v>
      </c>
      <c r="M251" s="228">
        <f>G251*(1+L251/100)</f>
        <v>0</v>
      </c>
      <c r="N251" s="228">
        <v>0</v>
      </c>
      <c r="O251" s="228">
        <f>ROUND(E251*N251,2)</f>
        <v>0</v>
      </c>
      <c r="P251" s="228">
        <v>0</v>
      </c>
      <c r="Q251" s="228">
        <f>ROUND(E251*P251,2)</f>
        <v>0</v>
      </c>
      <c r="R251" s="228"/>
      <c r="S251" s="228" t="s">
        <v>168</v>
      </c>
      <c r="T251" s="228" t="s">
        <v>136</v>
      </c>
      <c r="U251" s="228">
        <v>0.152</v>
      </c>
      <c r="V251" s="228">
        <f>ROUND(E251*U251,2)</f>
        <v>0.83</v>
      </c>
      <c r="W251" s="228"/>
      <c r="X251" s="228" t="s">
        <v>164</v>
      </c>
      <c r="Y251" s="209"/>
      <c r="Z251" s="209"/>
      <c r="AA251" s="209"/>
      <c r="AB251" s="209"/>
      <c r="AC251" s="209"/>
      <c r="AD251" s="209"/>
      <c r="AE251" s="209"/>
      <c r="AF251" s="209"/>
      <c r="AG251" s="209" t="s">
        <v>165</v>
      </c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outlineLevel="1" x14ac:dyDescent="0.25">
      <c r="A252" s="226"/>
      <c r="B252" s="227"/>
      <c r="C252" s="264" t="s">
        <v>466</v>
      </c>
      <c r="D252" s="260"/>
      <c r="E252" s="261">
        <v>1.2</v>
      </c>
      <c r="F252" s="228"/>
      <c r="G252" s="228"/>
      <c r="H252" s="228"/>
      <c r="I252" s="228"/>
      <c r="J252" s="228"/>
      <c r="K252" s="228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09"/>
      <c r="Z252" s="209"/>
      <c r="AA252" s="209"/>
      <c r="AB252" s="209"/>
      <c r="AC252" s="209"/>
      <c r="AD252" s="209"/>
      <c r="AE252" s="209"/>
      <c r="AF252" s="209"/>
      <c r="AG252" s="209" t="s">
        <v>173</v>
      </c>
      <c r="AH252" s="209">
        <v>0</v>
      </c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1" x14ac:dyDescent="0.25">
      <c r="A253" s="226"/>
      <c r="B253" s="227"/>
      <c r="C253" s="264" t="s">
        <v>467</v>
      </c>
      <c r="D253" s="260"/>
      <c r="E253" s="261">
        <v>1.45</v>
      </c>
      <c r="F253" s="228"/>
      <c r="G253" s="228"/>
      <c r="H253" s="228"/>
      <c r="I253" s="228"/>
      <c r="J253" s="228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09"/>
      <c r="Z253" s="209"/>
      <c r="AA253" s="209"/>
      <c r="AB253" s="209"/>
      <c r="AC253" s="209"/>
      <c r="AD253" s="209"/>
      <c r="AE253" s="209"/>
      <c r="AF253" s="209"/>
      <c r="AG253" s="209" t="s">
        <v>173</v>
      </c>
      <c r="AH253" s="209">
        <v>0</v>
      </c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outlineLevel="1" x14ac:dyDescent="0.25">
      <c r="A254" s="226"/>
      <c r="B254" s="227"/>
      <c r="C254" s="264" t="s">
        <v>468</v>
      </c>
      <c r="D254" s="260"/>
      <c r="E254" s="261">
        <v>2.8</v>
      </c>
      <c r="F254" s="228"/>
      <c r="G254" s="228"/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09"/>
      <c r="Z254" s="209"/>
      <c r="AA254" s="209"/>
      <c r="AB254" s="209"/>
      <c r="AC254" s="209"/>
      <c r="AD254" s="209"/>
      <c r="AE254" s="209"/>
      <c r="AF254" s="209"/>
      <c r="AG254" s="209" t="s">
        <v>173</v>
      </c>
      <c r="AH254" s="209">
        <v>0</v>
      </c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ht="20.399999999999999" outlineLevel="1" x14ac:dyDescent="0.25">
      <c r="A255" s="237">
        <v>113</v>
      </c>
      <c r="B255" s="238" t="s">
        <v>469</v>
      </c>
      <c r="C255" s="252" t="s">
        <v>470</v>
      </c>
      <c r="D255" s="239" t="s">
        <v>237</v>
      </c>
      <c r="E255" s="240">
        <v>8.06</v>
      </c>
      <c r="F255" s="241"/>
      <c r="G255" s="242">
        <f>ROUND(E255*F255,2)</f>
        <v>0</v>
      </c>
      <c r="H255" s="229">
        <v>11.9</v>
      </c>
      <c r="I255" s="228">
        <f>ROUND(E255*H255,2)</f>
        <v>95.91</v>
      </c>
      <c r="J255" s="229">
        <v>46</v>
      </c>
      <c r="K255" s="228">
        <f>ROUND(E255*J255,2)</f>
        <v>370.76</v>
      </c>
      <c r="L255" s="228">
        <v>15</v>
      </c>
      <c r="M255" s="228">
        <f>G255*(1+L255/100)</f>
        <v>0</v>
      </c>
      <c r="N255" s="228">
        <v>4.0000000000000003E-5</v>
      </c>
      <c r="O255" s="228">
        <f>ROUND(E255*N255,2)</f>
        <v>0</v>
      </c>
      <c r="P255" s="228">
        <v>0</v>
      </c>
      <c r="Q255" s="228">
        <f>ROUND(E255*P255,2)</f>
        <v>0</v>
      </c>
      <c r="R255" s="228"/>
      <c r="S255" s="228" t="s">
        <v>168</v>
      </c>
      <c r="T255" s="228" t="s">
        <v>136</v>
      </c>
      <c r="U255" s="228">
        <v>7.8200000000000006E-2</v>
      </c>
      <c r="V255" s="228">
        <f>ROUND(E255*U255,2)</f>
        <v>0.63</v>
      </c>
      <c r="W255" s="228"/>
      <c r="X255" s="228" t="s">
        <v>164</v>
      </c>
      <c r="Y255" s="209"/>
      <c r="Z255" s="209"/>
      <c r="AA255" s="209"/>
      <c r="AB255" s="209"/>
      <c r="AC255" s="209"/>
      <c r="AD255" s="209"/>
      <c r="AE255" s="209"/>
      <c r="AF255" s="209"/>
      <c r="AG255" s="209" t="s">
        <v>165</v>
      </c>
      <c r="AH255" s="209"/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outlineLevel="1" x14ac:dyDescent="0.25">
      <c r="A256" s="226"/>
      <c r="B256" s="227"/>
      <c r="C256" s="265" t="s">
        <v>471</v>
      </c>
      <c r="D256" s="262"/>
      <c r="E256" s="263"/>
      <c r="F256" s="228"/>
      <c r="G256" s="228"/>
      <c r="H256" s="228"/>
      <c r="I256" s="228"/>
      <c r="J256" s="228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09"/>
      <c r="Z256" s="209"/>
      <c r="AA256" s="209"/>
      <c r="AB256" s="209"/>
      <c r="AC256" s="209"/>
      <c r="AD256" s="209"/>
      <c r="AE256" s="209"/>
      <c r="AF256" s="209"/>
      <c r="AG256" s="209" t="s">
        <v>173</v>
      </c>
      <c r="AH256" s="209"/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1" x14ac:dyDescent="0.25">
      <c r="A257" s="226"/>
      <c r="B257" s="227"/>
      <c r="C257" s="266" t="s">
        <v>472</v>
      </c>
      <c r="D257" s="262"/>
      <c r="E257" s="263">
        <v>0.98</v>
      </c>
      <c r="F257" s="228"/>
      <c r="G257" s="228"/>
      <c r="H257" s="228"/>
      <c r="I257" s="228"/>
      <c r="J257" s="228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09"/>
      <c r="Z257" s="209"/>
      <c r="AA257" s="209"/>
      <c r="AB257" s="209"/>
      <c r="AC257" s="209"/>
      <c r="AD257" s="209"/>
      <c r="AE257" s="209"/>
      <c r="AF257" s="209"/>
      <c r="AG257" s="209" t="s">
        <v>173</v>
      </c>
      <c r="AH257" s="209">
        <v>2</v>
      </c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1" x14ac:dyDescent="0.25">
      <c r="A258" s="226"/>
      <c r="B258" s="227"/>
      <c r="C258" s="266" t="s">
        <v>473</v>
      </c>
      <c r="D258" s="262"/>
      <c r="E258" s="263">
        <v>8.6999999999999993</v>
      </c>
      <c r="F258" s="228"/>
      <c r="G258" s="228"/>
      <c r="H258" s="228"/>
      <c r="I258" s="228"/>
      <c r="J258" s="228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09"/>
      <c r="Z258" s="209"/>
      <c r="AA258" s="209"/>
      <c r="AB258" s="209"/>
      <c r="AC258" s="209"/>
      <c r="AD258" s="209"/>
      <c r="AE258" s="209"/>
      <c r="AF258" s="209"/>
      <c r="AG258" s="209" t="s">
        <v>173</v>
      </c>
      <c r="AH258" s="209">
        <v>2</v>
      </c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1" x14ac:dyDescent="0.25">
      <c r="A259" s="226"/>
      <c r="B259" s="227"/>
      <c r="C259" s="266" t="s">
        <v>474</v>
      </c>
      <c r="D259" s="262"/>
      <c r="E259" s="263">
        <v>6.44</v>
      </c>
      <c r="F259" s="228"/>
      <c r="G259" s="228"/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09"/>
      <c r="Z259" s="209"/>
      <c r="AA259" s="209"/>
      <c r="AB259" s="209"/>
      <c r="AC259" s="209"/>
      <c r="AD259" s="209"/>
      <c r="AE259" s="209"/>
      <c r="AF259" s="209"/>
      <c r="AG259" s="209" t="s">
        <v>173</v>
      </c>
      <c r="AH259" s="209">
        <v>2</v>
      </c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outlineLevel="1" x14ac:dyDescent="0.25">
      <c r="A260" s="226"/>
      <c r="B260" s="227"/>
      <c r="C260" s="265" t="s">
        <v>475</v>
      </c>
      <c r="D260" s="262"/>
      <c r="E260" s="263"/>
      <c r="F260" s="228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09"/>
      <c r="Z260" s="209"/>
      <c r="AA260" s="209"/>
      <c r="AB260" s="209"/>
      <c r="AC260" s="209"/>
      <c r="AD260" s="209"/>
      <c r="AE260" s="209"/>
      <c r="AF260" s="209"/>
      <c r="AG260" s="209" t="s">
        <v>173</v>
      </c>
      <c r="AH260" s="209"/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1" x14ac:dyDescent="0.25">
      <c r="A261" s="226"/>
      <c r="B261" s="227"/>
      <c r="C261" s="264" t="s">
        <v>476</v>
      </c>
      <c r="D261" s="260"/>
      <c r="E261" s="261">
        <v>8.06</v>
      </c>
      <c r="F261" s="228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09"/>
      <c r="Z261" s="209"/>
      <c r="AA261" s="209"/>
      <c r="AB261" s="209"/>
      <c r="AC261" s="209"/>
      <c r="AD261" s="209"/>
      <c r="AE261" s="209"/>
      <c r="AF261" s="209"/>
      <c r="AG261" s="209" t="s">
        <v>173</v>
      </c>
      <c r="AH261" s="209">
        <v>0</v>
      </c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outlineLevel="1" x14ac:dyDescent="0.25">
      <c r="A262" s="243">
        <v>114</v>
      </c>
      <c r="B262" s="244" t="s">
        <v>477</v>
      </c>
      <c r="C262" s="251" t="s">
        <v>478</v>
      </c>
      <c r="D262" s="245" t="s">
        <v>163</v>
      </c>
      <c r="E262" s="246">
        <v>2</v>
      </c>
      <c r="F262" s="247"/>
      <c r="G262" s="248">
        <f>ROUND(E262*F262,2)</f>
        <v>0</v>
      </c>
      <c r="H262" s="229">
        <v>151.19999999999999</v>
      </c>
      <c r="I262" s="228">
        <f>ROUND(E262*H262,2)</f>
        <v>302.39999999999998</v>
      </c>
      <c r="J262" s="229">
        <v>0</v>
      </c>
      <c r="K262" s="228">
        <f>ROUND(E262*J262,2)</f>
        <v>0</v>
      </c>
      <c r="L262" s="228">
        <v>15</v>
      </c>
      <c r="M262" s="228">
        <f>G262*(1+L262/100)</f>
        <v>0</v>
      </c>
      <c r="N262" s="228">
        <v>1.3999999999999999E-4</v>
      </c>
      <c r="O262" s="228">
        <f>ROUND(E262*N262,2)</f>
        <v>0</v>
      </c>
      <c r="P262" s="228">
        <v>0</v>
      </c>
      <c r="Q262" s="228">
        <f>ROUND(E262*P262,2)</f>
        <v>0</v>
      </c>
      <c r="R262" s="228" t="s">
        <v>444</v>
      </c>
      <c r="S262" s="228" t="s">
        <v>168</v>
      </c>
      <c r="T262" s="228" t="s">
        <v>136</v>
      </c>
      <c r="U262" s="228">
        <v>0</v>
      </c>
      <c r="V262" s="228">
        <f>ROUND(E262*U262,2)</f>
        <v>0</v>
      </c>
      <c r="W262" s="228"/>
      <c r="X262" s="228" t="s">
        <v>159</v>
      </c>
      <c r="Y262" s="209"/>
      <c r="Z262" s="209"/>
      <c r="AA262" s="209"/>
      <c r="AB262" s="209"/>
      <c r="AC262" s="209"/>
      <c r="AD262" s="209"/>
      <c r="AE262" s="209"/>
      <c r="AF262" s="209"/>
      <c r="AG262" s="209" t="s">
        <v>160</v>
      </c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1" x14ac:dyDescent="0.25">
      <c r="A263" s="243">
        <v>115</v>
      </c>
      <c r="B263" s="244" t="s">
        <v>479</v>
      </c>
      <c r="C263" s="251" t="s">
        <v>480</v>
      </c>
      <c r="D263" s="245" t="s">
        <v>163</v>
      </c>
      <c r="E263" s="246">
        <v>2</v>
      </c>
      <c r="F263" s="247"/>
      <c r="G263" s="248">
        <f>ROUND(E263*F263,2)</f>
        <v>0</v>
      </c>
      <c r="H263" s="229">
        <v>350.8</v>
      </c>
      <c r="I263" s="228">
        <f>ROUND(E263*H263,2)</f>
        <v>701.6</v>
      </c>
      <c r="J263" s="229">
        <v>0</v>
      </c>
      <c r="K263" s="228">
        <f>ROUND(E263*J263,2)</f>
        <v>0</v>
      </c>
      <c r="L263" s="228">
        <v>15</v>
      </c>
      <c r="M263" s="228">
        <f>G263*(1+L263/100)</f>
        <v>0</v>
      </c>
      <c r="N263" s="228">
        <v>4.2000000000000002E-4</v>
      </c>
      <c r="O263" s="228">
        <f>ROUND(E263*N263,2)</f>
        <v>0</v>
      </c>
      <c r="P263" s="228">
        <v>0</v>
      </c>
      <c r="Q263" s="228">
        <f>ROUND(E263*P263,2)</f>
        <v>0</v>
      </c>
      <c r="R263" s="228" t="s">
        <v>444</v>
      </c>
      <c r="S263" s="228" t="s">
        <v>168</v>
      </c>
      <c r="T263" s="228" t="s">
        <v>136</v>
      </c>
      <c r="U263" s="228">
        <v>0</v>
      </c>
      <c r="V263" s="228">
        <f>ROUND(E263*U263,2)</f>
        <v>0</v>
      </c>
      <c r="W263" s="228"/>
      <c r="X263" s="228" t="s">
        <v>159</v>
      </c>
      <c r="Y263" s="209"/>
      <c r="Z263" s="209"/>
      <c r="AA263" s="209"/>
      <c r="AB263" s="209"/>
      <c r="AC263" s="209"/>
      <c r="AD263" s="209"/>
      <c r="AE263" s="209"/>
      <c r="AF263" s="209"/>
      <c r="AG263" s="209" t="s">
        <v>160</v>
      </c>
      <c r="AH263" s="209"/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ht="20.399999999999999" outlineLevel="1" x14ac:dyDescent="0.25">
      <c r="A264" s="237">
        <v>116</v>
      </c>
      <c r="B264" s="238" t="s">
        <v>481</v>
      </c>
      <c r="C264" s="252" t="s">
        <v>482</v>
      </c>
      <c r="D264" s="239" t="s">
        <v>171</v>
      </c>
      <c r="E264" s="240">
        <v>16.12</v>
      </c>
      <c r="F264" s="241"/>
      <c r="G264" s="242">
        <f>ROUND(E264*F264,2)</f>
        <v>0</v>
      </c>
      <c r="H264" s="229">
        <v>0</v>
      </c>
      <c r="I264" s="228">
        <f>ROUND(E264*H264,2)</f>
        <v>0</v>
      </c>
      <c r="J264" s="229">
        <v>665.9</v>
      </c>
      <c r="K264" s="228">
        <f>ROUND(E264*J264,2)</f>
        <v>10734.31</v>
      </c>
      <c r="L264" s="228">
        <v>15</v>
      </c>
      <c r="M264" s="228">
        <f>G264*(1+L264/100)</f>
        <v>0</v>
      </c>
      <c r="N264" s="228">
        <v>3.63E-3</v>
      </c>
      <c r="O264" s="228">
        <f>ROUND(E264*N264,2)</f>
        <v>0.06</v>
      </c>
      <c r="P264" s="228">
        <v>0</v>
      </c>
      <c r="Q264" s="228">
        <f>ROUND(E264*P264,2)</f>
        <v>0</v>
      </c>
      <c r="R264" s="228"/>
      <c r="S264" s="228" t="s">
        <v>168</v>
      </c>
      <c r="T264" s="228" t="s">
        <v>136</v>
      </c>
      <c r="U264" s="228">
        <v>0</v>
      </c>
      <c r="V264" s="228">
        <f>ROUND(E264*U264,2)</f>
        <v>0</v>
      </c>
      <c r="W264" s="228"/>
      <c r="X264" s="228" t="s">
        <v>178</v>
      </c>
      <c r="Y264" s="209"/>
      <c r="Z264" s="209"/>
      <c r="AA264" s="209"/>
      <c r="AB264" s="209"/>
      <c r="AC264" s="209"/>
      <c r="AD264" s="209"/>
      <c r="AE264" s="209"/>
      <c r="AF264" s="209"/>
      <c r="AG264" s="209" t="s">
        <v>179</v>
      </c>
      <c r="AH264" s="209"/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1" x14ac:dyDescent="0.25">
      <c r="A265" s="226"/>
      <c r="B265" s="227"/>
      <c r="C265" s="264" t="s">
        <v>194</v>
      </c>
      <c r="D265" s="260"/>
      <c r="E265" s="261">
        <v>0.98</v>
      </c>
      <c r="F265" s="228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09"/>
      <c r="Z265" s="209"/>
      <c r="AA265" s="209"/>
      <c r="AB265" s="209"/>
      <c r="AC265" s="209"/>
      <c r="AD265" s="209"/>
      <c r="AE265" s="209"/>
      <c r="AF265" s="209"/>
      <c r="AG265" s="209" t="s">
        <v>173</v>
      </c>
      <c r="AH265" s="209">
        <v>0</v>
      </c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outlineLevel="1" x14ac:dyDescent="0.25">
      <c r="A266" s="226"/>
      <c r="B266" s="227"/>
      <c r="C266" s="264" t="s">
        <v>451</v>
      </c>
      <c r="D266" s="260"/>
      <c r="E266" s="261">
        <v>8.6999999999999993</v>
      </c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09"/>
      <c r="Z266" s="209"/>
      <c r="AA266" s="209"/>
      <c r="AB266" s="209"/>
      <c r="AC266" s="209"/>
      <c r="AD266" s="209"/>
      <c r="AE266" s="209"/>
      <c r="AF266" s="209"/>
      <c r="AG266" s="209" t="s">
        <v>173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outlineLevel="1" x14ac:dyDescent="0.25">
      <c r="A267" s="226"/>
      <c r="B267" s="227"/>
      <c r="C267" s="264" t="s">
        <v>172</v>
      </c>
      <c r="D267" s="260"/>
      <c r="E267" s="261">
        <v>6.44</v>
      </c>
      <c r="F267" s="228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09"/>
      <c r="Z267" s="209"/>
      <c r="AA267" s="209"/>
      <c r="AB267" s="209"/>
      <c r="AC267" s="209"/>
      <c r="AD267" s="209"/>
      <c r="AE267" s="209"/>
      <c r="AF267" s="209"/>
      <c r="AG267" s="209" t="s">
        <v>173</v>
      </c>
      <c r="AH267" s="209">
        <v>0</v>
      </c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1" x14ac:dyDescent="0.25">
      <c r="A268" s="243">
        <v>117</v>
      </c>
      <c r="B268" s="244" t="s">
        <v>483</v>
      </c>
      <c r="C268" s="251" t="s">
        <v>484</v>
      </c>
      <c r="D268" s="245" t="s">
        <v>0</v>
      </c>
      <c r="E268" s="246">
        <v>195.477</v>
      </c>
      <c r="F268" s="247"/>
      <c r="G268" s="248">
        <f>ROUND(E268*F268,2)</f>
        <v>0</v>
      </c>
      <c r="H268" s="229">
        <v>0</v>
      </c>
      <c r="I268" s="228">
        <f>ROUND(E268*H268,2)</f>
        <v>0</v>
      </c>
      <c r="J268" s="229">
        <v>0.9</v>
      </c>
      <c r="K268" s="228">
        <f>ROUND(E268*J268,2)</f>
        <v>175.93</v>
      </c>
      <c r="L268" s="228">
        <v>15</v>
      </c>
      <c r="M268" s="228">
        <f>G268*(1+L268/100)</f>
        <v>0</v>
      </c>
      <c r="N268" s="228">
        <v>0</v>
      </c>
      <c r="O268" s="228">
        <f>ROUND(E268*N268,2)</f>
        <v>0</v>
      </c>
      <c r="P268" s="228">
        <v>0</v>
      </c>
      <c r="Q268" s="228">
        <f>ROUND(E268*P268,2)</f>
        <v>0</v>
      </c>
      <c r="R268" s="228"/>
      <c r="S268" s="228" t="s">
        <v>168</v>
      </c>
      <c r="T268" s="228" t="s">
        <v>136</v>
      </c>
      <c r="U268" s="228">
        <v>0</v>
      </c>
      <c r="V268" s="228">
        <f>ROUND(E268*U268,2)</f>
        <v>0</v>
      </c>
      <c r="W268" s="228"/>
      <c r="X268" s="228" t="s">
        <v>261</v>
      </c>
      <c r="Y268" s="209"/>
      <c r="Z268" s="209"/>
      <c r="AA268" s="209"/>
      <c r="AB268" s="209"/>
      <c r="AC268" s="209"/>
      <c r="AD268" s="209"/>
      <c r="AE268" s="209"/>
      <c r="AF268" s="209"/>
      <c r="AG268" s="209" t="s">
        <v>262</v>
      </c>
      <c r="AH268" s="209"/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x14ac:dyDescent="0.25">
      <c r="A269" s="231" t="s">
        <v>130</v>
      </c>
      <c r="B269" s="232" t="s">
        <v>90</v>
      </c>
      <c r="C269" s="250" t="s">
        <v>91</v>
      </c>
      <c r="D269" s="233"/>
      <c r="E269" s="234"/>
      <c r="F269" s="235"/>
      <c r="G269" s="236">
        <f>SUMIF(AG270:AG289,"&lt;&gt;NOR",G270:G289)</f>
        <v>0</v>
      </c>
      <c r="H269" s="230"/>
      <c r="I269" s="230">
        <f>SUM(I270:I289)</f>
        <v>2613.9500000000003</v>
      </c>
      <c r="J269" s="230"/>
      <c r="K269" s="230">
        <f>SUM(K270:K289)</f>
        <v>3213.44</v>
      </c>
      <c r="L269" s="230"/>
      <c r="M269" s="230">
        <f>SUM(M270:M289)</f>
        <v>0</v>
      </c>
      <c r="N269" s="230"/>
      <c r="O269" s="230">
        <f>SUM(O270:O289)</f>
        <v>0.01</v>
      </c>
      <c r="P269" s="230"/>
      <c r="Q269" s="230">
        <f>SUM(Q270:Q289)</f>
        <v>0</v>
      </c>
      <c r="R269" s="230"/>
      <c r="S269" s="230"/>
      <c r="T269" s="230"/>
      <c r="U269" s="230"/>
      <c r="V269" s="230">
        <f>SUM(V270:V289)</f>
        <v>5.32</v>
      </c>
      <c r="W269" s="230"/>
      <c r="X269" s="230"/>
      <c r="AG269" t="s">
        <v>131</v>
      </c>
    </row>
    <row r="270" spans="1:60" outlineLevel="1" x14ac:dyDescent="0.25">
      <c r="A270" s="237">
        <v>118</v>
      </c>
      <c r="B270" s="238" t="s">
        <v>485</v>
      </c>
      <c r="C270" s="252" t="s">
        <v>428</v>
      </c>
      <c r="D270" s="239" t="s">
        <v>171</v>
      </c>
      <c r="E270" s="240">
        <v>15.2</v>
      </c>
      <c r="F270" s="241"/>
      <c r="G270" s="242">
        <f>ROUND(E270*F270,2)</f>
        <v>0</v>
      </c>
      <c r="H270" s="229">
        <v>0</v>
      </c>
      <c r="I270" s="228">
        <f>ROUND(E270*H270,2)</f>
        <v>0</v>
      </c>
      <c r="J270" s="229">
        <v>27.9</v>
      </c>
      <c r="K270" s="228">
        <f>ROUND(E270*J270,2)</f>
        <v>424.08</v>
      </c>
      <c r="L270" s="228">
        <v>15</v>
      </c>
      <c r="M270" s="228">
        <f>G270*(1+L270/100)</f>
        <v>0</v>
      </c>
      <c r="N270" s="228">
        <v>5.0000000000000002E-5</v>
      </c>
      <c r="O270" s="228">
        <f>ROUND(E270*N270,2)</f>
        <v>0</v>
      </c>
      <c r="P270" s="228">
        <v>0</v>
      </c>
      <c r="Q270" s="228">
        <f>ROUND(E270*P270,2)</f>
        <v>0</v>
      </c>
      <c r="R270" s="228"/>
      <c r="S270" s="228" t="s">
        <v>135</v>
      </c>
      <c r="T270" s="228" t="s">
        <v>168</v>
      </c>
      <c r="U270" s="228">
        <v>6.3E-2</v>
      </c>
      <c r="V270" s="228">
        <f>ROUND(E270*U270,2)</f>
        <v>0.96</v>
      </c>
      <c r="W270" s="228"/>
      <c r="X270" s="228" t="s">
        <v>164</v>
      </c>
      <c r="Y270" s="209"/>
      <c r="Z270" s="209"/>
      <c r="AA270" s="209"/>
      <c r="AB270" s="209"/>
      <c r="AC270" s="209"/>
      <c r="AD270" s="209"/>
      <c r="AE270" s="209"/>
      <c r="AF270" s="209"/>
      <c r="AG270" s="209" t="s">
        <v>165</v>
      </c>
      <c r="AH270" s="209"/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outlineLevel="1" x14ac:dyDescent="0.25">
      <c r="A271" s="226"/>
      <c r="B271" s="227"/>
      <c r="C271" s="264" t="s">
        <v>486</v>
      </c>
      <c r="D271" s="260"/>
      <c r="E271" s="261">
        <v>16.399999999999999</v>
      </c>
      <c r="F271" s="228"/>
      <c r="G271" s="228"/>
      <c r="H271" s="228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09"/>
      <c r="Z271" s="209"/>
      <c r="AA271" s="209"/>
      <c r="AB271" s="209"/>
      <c r="AC271" s="209"/>
      <c r="AD271" s="209"/>
      <c r="AE271" s="209"/>
      <c r="AF271" s="209"/>
      <c r="AG271" s="209" t="s">
        <v>173</v>
      </c>
      <c r="AH271" s="209">
        <v>0</v>
      </c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1" x14ac:dyDescent="0.25">
      <c r="A272" s="226"/>
      <c r="B272" s="227"/>
      <c r="C272" s="264" t="s">
        <v>204</v>
      </c>
      <c r="D272" s="260"/>
      <c r="E272" s="261">
        <v>-1.2</v>
      </c>
      <c r="F272" s="228"/>
      <c r="G272" s="228"/>
      <c r="H272" s="228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09"/>
      <c r="Z272" s="209"/>
      <c r="AA272" s="209"/>
      <c r="AB272" s="209"/>
      <c r="AC272" s="209"/>
      <c r="AD272" s="209"/>
      <c r="AE272" s="209"/>
      <c r="AF272" s="209"/>
      <c r="AG272" s="209" t="s">
        <v>173</v>
      </c>
      <c r="AH272" s="209">
        <v>0</v>
      </c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1" x14ac:dyDescent="0.25">
      <c r="A273" s="237">
        <v>119</v>
      </c>
      <c r="B273" s="238" t="s">
        <v>487</v>
      </c>
      <c r="C273" s="252" t="s">
        <v>488</v>
      </c>
      <c r="D273" s="239" t="s">
        <v>171</v>
      </c>
      <c r="E273" s="240">
        <v>3.08</v>
      </c>
      <c r="F273" s="241"/>
      <c r="G273" s="242">
        <f>ROUND(E273*F273,2)</f>
        <v>0</v>
      </c>
      <c r="H273" s="229">
        <v>575</v>
      </c>
      <c r="I273" s="228">
        <f>ROUND(E273*H273,2)</f>
        <v>1771</v>
      </c>
      <c r="J273" s="229">
        <v>0</v>
      </c>
      <c r="K273" s="228">
        <f>ROUND(E273*J273,2)</f>
        <v>0</v>
      </c>
      <c r="L273" s="228">
        <v>15</v>
      </c>
      <c r="M273" s="228">
        <f>G273*(1+L273/100)</f>
        <v>0</v>
      </c>
      <c r="N273" s="228">
        <v>0</v>
      </c>
      <c r="O273" s="228">
        <f>ROUND(E273*N273,2)</f>
        <v>0</v>
      </c>
      <c r="P273" s="228">
        <v>0</v>
      </c>
      <c r="Q273" s="228">
        <f>ROUND(E273*P273,2)</f>
        <v>0</v>
      </c>
      <c r="R273" s="228"/>
      <c r="S273" s="228" t="s">
        <v>135</v>
      </c>
      <c r="T273" s="228" t="s">
        <v>136</v>
      </c>
      <c r="U273" s="228">
        <v>0</v>
      </c>
      <c r="V273" s="228">
        <f>ROUND(E273*U273,2)</f>
        <v>0</v>
      </c>
      <c r="W273" s="228"/>
      <c r="X273" s="228" t="s">
        <v>178</v>
      </c>
      <c r="Y273" s="209"/>
      <c r="Z273" s="209"/>
      <c r="AA273" s="209"/>
      <c r="AB273" s="209"/>
      <c r="AC273" s="209"/>
      <c r="AD273" s="209"/>
      <c r="AE273" s="209"/>
      <c r="AF273" s="209"/>
      <c r="AG273" s="209" t="s">
        <v>379</v>
      </c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1" x14ac:dyDescent="0.25">
      <c r="A274" s="226"/>
      <c r="B274" s="227"/>
      <c r="C274" s="265" t="s">
        <v>471</v>
      </c>
      <c r="D274" s="262"/>
      <c r="E274" s="263"/>
      <c r="F274" s="228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09"/>
      <c r="Z274" s="209"/>
      <c r="AA274" s="209"/>
      <c r="AB274" s="209"/>
      <c r="AC274" s="209"/>
      <c r="AD274" s="209"/>
      <c r="AE274" s="209"/>
      <c r="AF274" s="209"/>
      <c r="AG274" s="209" t="s">
        <v>173</v>
      </c>
      <c r="AH274" s="209"/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1" x14ac:dyDescent="0.25">
      <c r="A275" s="226"/>
      <c r="B275" s="227"/>
      <c r="C275" s="266" t="s">
        <v>489</v>
      </c>
      <c r="D275" s="262"/>
      <c r="E275" s="263">
        <v>2.8</v>
      </c>
      <c r="F275" s="228"/>
      <c r="G275" s="228"/>
      <c r="H275" s="228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09"/>
      <c r="Z275" s="209"/>
      <c r="AA275" s="209"/>
      <c r="AB275" s="209"/>
      <c r="AC275" s="209"/>
      <c r="AD275" s="209"/>
      <c r="AE275" s="209"/>
      <c r="AF275" s="209"/>
      <c r="AG275" s="209" t="s">
        <v>173</v>
      </c>
      <c r="AH275" s="209">
        <v>2</v>
      </c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1" x14ac:dyDescent="0.25">
      <c r="A276" s="226"/>
      <c r="B276" s="227"/>
      <c r="C276" s="265" t="s">
        <v>475</v>
      </c>
      <c r="D276" s="262"/>
      <c r="E276" s="263"/>
      <c r="F276" s="228"/>
      <c r="G276" s="228"/>
      <c r="H276" s="228"/>
      <c r="I276" s="228"/>
      <c r="J276" s="228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09"/>
      <c r="Z276" s="209"/>
      <c r="AA276" s="209"/>
      <c r="AB276" s="209"/>
      <c r="AC276" s="209"/>
      <c r="AD276" s="209"/>
      <c r="AE276" s="209"/>
      <c r="AF276" s="209"/>
      <c r="AG276" s="209" t="s">
        <v>173</v>
      </c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outlineLevel="1" x14ac:dyDescent="0.25">
      <c r="A277" s="226"/>
      <c r="B277" s="227"/>
      <c r="C277" s="264" t="s">
        <v>490</v>
      </c>
      <c r="D277" s="260"/>
      <c r="E277" s="261">
        <v>3.08</v>
      </c>
      <c r="F277" s="228"/>
      <c r="G277" s="228"/>
      <c r="H277" s="228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09"/>
      <c r="Z277" s="209"/>
      <c r="AA277" s="209"/>
      <c r="AB277" s="209"/>
      <c r="AC277" s="209"/>
      <c r="AD277" s="209"/>
      <c r="AE277" s="209"/>
      <c r="AF277" s="209"/>
      <c r="AG277" s="209" t="s">
        <v>173</v>
      </c>
      <c r="AH277" s="209">
        <v>0</v>
      </c>
      <c r="AI277" s="209"/>
      <c r="AJ277" s="209"/>
      <c r="AK277" s="209"/>
      <c r="AL277" s="209"/>
      <c r="AM277" s="209"/>
      <c r="AN277" s="209"/>
      <c r="AO277" s="209"/>
      <c r="AP277" s="209"/>
      <c r="AQ277" s="209"/>
      <c r="AR277" s="209"/>
      <c r="AS277" s="209"/>
      <c r="AT277" s="209"/>
      <c r="AU277" s="209"/>
      <c r="AV277" s="209"/>
      <c r="AW277" s="209"/>
      <c r="AX277" s="209"/>
      <c r="AY277" s="209"/>
      <c r="AZ277" s="209"/>
      <c r="BA277" s="209"/>
      <c r="BB277" s="209"/>
      <c r="BC277" s="209"/>
      <c r="BD277" s="209"/>
      <c r="BE277" s="209"/>
      <c r="BF277" s="209"/>
      <c r="BG277" s="209"/>
      <c r="BH277" s="209"/>
    </row>
    <row r="278" spans="1:60" outlineLevel="1" x14ac:dyDescent="0.25">
      <c r="A278" s="243">
        <v>120</v>
      </c>
      <c r="B278" s="244" t="s">
        <v>491</v>
      </c>
      <c r="C278" s="251" t="s">
        <v>492</v>
      </c>
      <c r="D278" s="245" t="s">
        <v>237</v>
      </c>
      <c r="E278" s="246">
        <v>3</v>
      </c>
      <c r="F278" s="247"/>
      <c r="G278" s="248">
        <f>ROUND(E278*F278,2)</f>
        <v>0</v>
      </c>
      <c r="H278" s="229">
        <v>100.1</v>
      </c>
      <c r="I278" s="228">
        <f>ROUND(E278*H278,2)</f>
        <v>300.3</v>
      </c>
      <c r="J278" s="229">
        <v>0</v>
      </c>
      <c r="K278" s="228">
        <f>ROUND(E278*J278,2)</f>
        <v>0</v>
      </c>
      <c r="L278" s="228">
        <v>15</v>
      </c>
      <c r="M278" s="228">
        <f>G278*(1+L278/100)</f>
        <v>0</v>
      </c>
      <c r="N278" s="228">
        <v>2.2000000000000001E-4</v>
      </c>
      <c r="O278" s="228">
        <f>ROUND(E278*N278,2)</f>
        <v>0</v>
      </c>
      <c r="P278" s="228">
        <v>0</v>
      </c>
      <c r="Q278" s="228">
        <f>ROUND(E278*P278,2)</f>
        <v>0</v>
      </c>
      <c r="R278" s="228"/>
      <c r="S278" s="228" t="s">
        <v>135</v>
      </c>
      <c r="T278" s="228" t="s">
        <v>136</v>
      </c>
      <c r="U278" s="228">
        <v>0</v>
      </c>
      <c r="V278" s="228">
        <f>ROUND(E278*U278,2)</f>
        <v>0</v>
      </c>
      <c r="W278" s="228"/>
      <c r="X278" s="228" t="s">
        <v>178</v>
      </c>
      <c r="Y278" s="209"/>
      <c r="Z278" s="209"/>
      <c r="AA278" s="209"/>
      <c r="AB278" s="209"/>
      <c r="AC278" s="209"/>
      <c r="AD278" s="209"/>
      <c r="AE278" s="209"/>
      <c r="AF278" s="209"/>
      <c r="AG278" s="209" t="s">
        <v>379</v>
      </c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1" x14ac:dyDescent="0.25">
      <c r="A279" s="237">
        <v>121</v>
      </c>
      <c r="B279" s="238" t="s">
        <v>493</v>
      </c>
      <c r="C279" s="252" t="s">
        <v>494</v>
      </c>
      <c r="D279" s="239" t="s">
        <v>171</v>
      </c>
      <c r="E279" s="240">
        <v>2.8</v>
      </c>
      <c r="F279" s="241"/>
      <c r="G279" s="242">
        <f>ROUND(E279*F279,2)</f>
        <v>0</v>
      </c>
      <c r="H279" s="229">
        <v>28.17</v>
      </c>
      <c r="I279" s="228">
        <f>ROUND(E279*H279,2)</f>
        <v>78.88</v>
      </c>
      <c r="J279" s="229">
        <v>29.43</v>
      </c>
      <c r="K279" s="228">
        <f>ROUND(E279*J279,2)</f>
        <v>82.4</v>
      </c>
      <c r="L279" s="228">
        <v>15</v>
      </c>
      <c r="M279" s="228">
        <f>G279*(1+L279/100)</f>
        <v>0</v>
      </c>
      <c r="N279" s="228">
        <v>2.1000000000000001E-4</v>
      </c>
      <c r="O279" s="228">
        <f>ROUND(E279*N279,2)</f>
        <v>0</v>
      </c>
      <c r="P279" s="228">
        <v>0</v>
      </c>
      <c r="Q279" s="228">
        <f>ROUND(E279*P279,2)</f>
        <v>0</v>
      </c>
      <c r="R279" s="228"/>
      <c r="S279" s="228" t="s">
        <v>168</v>
      </c>
      <c r="T279" s="228" t="s">
        <v>136</v>
      </c>
      <c r="U279" s="228">
        <v>0.05</v>
      </c>
      <c r="V279" s="228">
        <f>ROUND(E279*U279,2)</f>
        <v>0.14000000000000001</v>
      </c>
      <c r="W279" s="228"/>
      <c r="X279" s="228" t="s">
        <v>164</v>
      </c>
      <c r="Y279" s="209"/>
      <c r="Z279" s="209"/>
      <c r="AA279" s="209"/>
      <c r="AB279" s="209"/>
      <c r="AC279" s="209"/>
      <c r="AD279" s="209"/>
      <c r="AE279" s="209"/>
      <c r="AF279" s="209"/>
      <c r="AG279" s="209" t="s">
        <v>165</v>
      </c>
      <c r="AH279" s="209"/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outlineLevel="1" x14ac:dyDescent="0.25">
      <c r="A280" s="226"/>
      <c r="B280" s="227"/>
      <c r="C280" s="264" t="s">
        <v>219</v>
      </c>
      <c r="D280" s="260"/>
      <c r="E280" s="261">
        <v>2.8</v>
      </c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09"/>
      <c r="Z280" s="209"/>
      <c r="AA280" s="209"/>
      <c r="AB280" s="209"/>
      <c r="AC280" s="209"/>
      <c r="AD280" s="209"/>
      <c r="AE280" s="209"/>
      <c r="AF280" s="209"/>
      <c r="AG280" s="209" t="s">
        <v>173</v>
      </c>
      <c r="AH280" s="209">
        <v>0</v>
      </c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outlineLevel="1" x14ac:dyDescent="0.25">
      <c r="A281" s="237">
        <v>122</v>
      </c>
      <c r="B281" s="238" t="s">
        <v>495</v>
      </c>
      <c r="C281" s="252" t="s">
        <v>496</v>
      </c>
      <c r="D281" s="239" t="s">
        <v>171</v>
      </c>
      <c r="E281" s="240">
        <v>2.8</v>
      </c>
      <c r="F281" s="241"/>
      <c r="G281" s="242">
        <f>ROUND(E281*F281,2)</f>
        <v>0</v>
      </c>
      <c r="H281" s="229">
        <v>0</v>
      </c>
      <c r="I281" s="228">
        <f>ROUND(E281*H281,2)</f>
        <v>0</v>
      </c>
      <c r="J281" s="229">
        <v>58</v>
      </c>
      <c r="K281" s="228">
        <f>ROUND(E281*J281,2)</f>
        <v>162.4</v>
      </c>
      <c r="L281" s="228">
        <v>15</v>
      </c>
      <c r="M281" s="228">
        <f>G281*(1+L281/100)</f>
        <v>0</v>
      </c>
      <c r="N281" s="228">
        <v>0</v>
      </c>
      <c r="O281" s="228">
        <f>ROUND(E281*N281,2)</f>
        <v>0</v>
      </c>
      <c r="P281" s="228">
        <v>0</v>
      </c>
      <c r="Q281" s="228">
        <f>ROUND(E281*P281,2)</f>
        <v>0</v>
      </c>
      <c r="R281" s="228"/>
      <c r="S281" s="228" t="s">
        <v>168</v>
      </c>
      <c r="T281" s="228" t="s">
        <v>136</v>
      </c>
      <c r="U281" s="228">
        <v>0.1</v>
      </c>
      <c r="V281" s="228">
        <f>ROUND(E281*U281,2)</f>
        <v>0.28000000000000003</v>
      </c>
      <c r="W281" s="228"/>
      <c r="X281" s="228" t="s">
        <v>164</v>
      </c>
      <c r="Y281" s="209"/>
      <c r="Z281" s="209"/>
      <c r="AA281" s="209"/>
      <c r="AB281" s="209"/>
      <c r="AC281" s="209"/>
      <c r="AD281" s="209"/>
      <c r="AE281" s="209"/>
      <c r="AF281" s="209"/>
      <c r="AG281" s="209" t="s">
        <v>165</v>
      </c>
      <c r="AH281" s="209"/>
      <c r="AI281" s="209"/>
      <c r="AJ281" s="209"/>
      <c r="AK281" s="209"/>
      <c r="AL281" s="209"/>
      <c r="AM281" s="209"/>
      <c r="AN281" s="209"/>
      <c r="AO281" s="209"/>
      <c r="AP281" s="209"/>
      <c r="AQ281" s="209"/>
      <c r="AR281" s="209"/>
      <c r="AS281" s="209"/>
      <c r="AT281" s="209"/>
      <c r="AU281" s="209"/>
      <c r="AV281" s="209"/>
      <c r="AW281" s="209"/>
      <c r="AX281" s="209"/>
      <c r="AY281" s="209"/>
      <c r="AZ281" s="209"/>
      <c r="BA281" s="209"/>
      <c r="BB281" s="209"/>
      <c r="BC281" s="209"/>
      <c r="BD281" s="209"/>
      <c r="BE281" s="209"/>
      <c r="BF281" s="209"/>
      <c r="BG281" s="209"/>
      <c r="BH281" s="209"/>
    </row>
    <row r="282" spans="1:60" outlineLevel="1" x14ac:dyDescent="0.25">
      <c r="A282" s="226"/>
      <c r="B282" s="227"/>
      <c r="C282" s="264" t="s">
        <v>219</v>
      </c>
      <c r="D282" s="260"/>
      <c r="E282" s="261">
        <v>2.8</v>
      </c>
      <c r="F282" s="228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09"/>
      <c r="Z282" s="209"/>
      <c r="AA282" s="209"/>
      <c r="AB282" s="209"/>
      <c r="AC282" s="209"/>
      <c r="AD282" s="209"/>
      <c r="AE282" s="209"/>
      <c r="AF282" s="209"/>
      <c r="AG282" s="209" t="s">
        <v>173</v>
      </c>
      <c r="AH282" s="209">
        <v>0</v>
      </c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1" x14ac:dyDescent="0.25">
      <c r="A283" s="237">
        <v>123</v>
      </c>
      <c r="B283" s="238" t="s">
        <v>497</v>
      </c>
      <c r="C283" s="252" t="s">
        <v>498</v>
      </c>
      <c r="D283" s="239" t="s">
        <v>171</v>
      </c>
      <c r="E283" s="240">
        <v>2.8</v>
      </c>
      <c r="F283" s="241"/>
      <c r="G283" s="242">
        <f>ROUND(E283*F283,2)</f>
        <v>0</v>
      </c>
      <c r="H283" s="229">
        <v>155.02000000000001</v>
      </c>
      <c r="I283" s="228">
        <f>ROUND(E283*H283,2)</f>
        <v>434.06</v>
      </c>
      <c r="J283" s="229">
        <v>760.38</v>
      </c>
      <c r="K283" s="228">
        <f>ROUND(E283*J283,2)</f>
        <v>2129.06</v>
      </c>
      <c r="L283" s="228">
        <v>15</v>
      </c>
      <c r="M283" s="228">
        <f>G283*(1+L283/100)</f>
        <v>0</v>
      </c>
      <c r="N283" s="228">
        <v>5.3499999999999997E-3</v>
      </c>
      <c r="O283" s="228">
        <f>ROUND(E283*N283,2)</f>
        <v>0.01</v>
      </c>
      <c r="P283" s="228">
        <v>0</v>
      </c>
      <c r="Q283" s="228">
        <f>ROUND(E283*P283,2)</f>
        <v>0</v>
      </c>
      <c r="R283" s="228"/>
      <c r="S283" s="228" t="s">
        <v>168</v>
      </c>
      <c r="T283" s="228" t="s">
        <v>136</v>
      </c>
      <c r="U283" s="228">
        <v>1.288</v>
      </c>
      <c r="V283" s="228">
        <f>ROUND(E283*U283,2)</f>
        <v>3.61</v>
      </c>
      <c r="W283" s="228"/>
      <c r="X283" s="228" t="s">
        <v>164</v>
      </c>
      <c r="Y283" s="209"/>
      <c r="Z283" s="209"/>
      <c r="AA283" s="209"/>
      <c r="AB283" s="209"/>
      <c r="AC283" s="209"/>
      <c r="AD283" s="209"/>
      <c r="AE283" s="209"/>
      <c r="AF283" s="209"/>
      <c r="AG283" s="209" t="s">
        <v>165</v>
      </c>
      <c r="AH283" s="209"/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1" x14ac:dyDescent="0.25">
      <c r="A284" s="226"/>
      <c r="B284" s="227"/>
      <c r="C284" s="264" t="s">
        <v>219</v>
      </c>
      <c r="D284" s="260"/>
      <c r="E284" s="261">
        <v>2.8</v>
      </c>
      <c r="F284" s="228"/>
      <c r="G284" s="228"/>
      <c r="H284" s="228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09"/>
      <c r="Z284" s="209"/>
      <c r="AA284" s="209"/>
      <c r="AB284" s="209"/>
      <c r="AC284" s="209"/>
      <c r="AD284" s="209"/>
      <c r="AE284" s="209"/>
      <c r="AF284" s="209"/>
      <c r="AG284" s="209" t="s">
        <v>173</v>
      </c>
      <c r="AH284" s="209">
        <v>0</v>
      </c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1" x14ac:dyDescent="0.25">
      <c r="A285" s="237">
        <v>124</v>
      </c>
      <c r="B285" s="238" t="s">
        <v>499</v>
      </c>
      <c r="C285" s="252" t="s">
        <v>500</v>
      </c>
      <c r="D285" s="239" t="s">
        <v>171</v>
      </c>
      <c r="E285" s="240">
        <v>2.8</v>
      </c>
      <c r="F285" s="241"/>
      <c r="G285" s="242">
        <f>ROUND(E285*F285,2)</f>
        <v>0</v>
      </c>
      <c r="H285" s="229">
        <v>10.61</v>
      </c>
      <c r="I285" s="228">
        <f>ROUND(E285*H285,2)</f>
        <v>29.71</v>
      </c>
      <c r="J285" s="229">
        <v>-0.01</v>
      </c>
      <c r="K285" s="228">
        <f>ROUND(E285*J285,2)</f>
        <v>-0.03</v>
      </c>
      <c r="L285" s="228">
        <v>15</v>
      </c>
      <c r="M285" s="228">
        <f>G285*(1+L285/100)</f>
        <v>0</v>
      </c>
      <c r="N285" s="228">
        <v>8.9999999999999998E-4</v>
      </c>
      <c r="O285" s="228">
        <f>ROUND(E285*N285,2)</f>
        <v>0</v>
      </c>
      <c r="P285" s="228">
        <v>0</v>
      </c>
      <c r="Q285" s="228">
        <f>ROUND(E285*P285,2)</f>
        <v>0</v>
      </c>
      <c r="R285" s="228"/>
      <c r="S285" s="228" t="s">
        <v>168</v>
      </c>
      <c r="T285" s="228" t="s">
        <v>136</v>
      </c>
      <c r="U285" s="228">
        <v>0</v>
      </c>
      <c r="V285" s="228">
        <f>ROUND(E285*U285,2)</f>
        <v>0</v>
      </c>
      <c r="W285" s="228"/>
      <c r="X285" s="228" t="s">
        <v>164</v>
      </c>
      <c r="Y285" s="209"/>
      <c r="Z285" s="209"/>
      <c r="AA285" s="209"/>
      <c r="AB285" s="209"/>
      <c r="AC285" s="209"/>
      <c r="AD285" s="209"/>
      <c r="AE285" s="209"/>
      <c r="AF285" s="209"/>
      <c r="AG285" s="209" t="s">
        <v>165</v>
      </c>
      <c r="AH285" s="209"/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1" x14ac:dyDescent="0.25">
      <c r="A286" s="226"/>
      <c r="B286" s="227"/>
      <c r="C286" s="264" t="s">
        <v>219</v>
      </c>
      <c r="D286" s="260"/>
      <c r="E286" s="261">
        <v>2.8</v>
      </c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09"/>
      <c r="Z286" s="209"/>
      <c r="AA286" s="209"/>
      <c r="AB286" s="209"/>
      <c r="AC286" s="209"/>
      <c r="AD286" s="209"/>
      <c r="AE286" s="209"/>
      <c r="AF286" s="209"/>
      <c r="AG286" s="209" t="s">
        <v>173</v>
      </c>
      <c r="AH286" s="209">
        <v>0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1" x14ac:dyDescent="0.25">
      <c r="A287" s="237">
        <v>125</v>
      </c>
      <c r="B287" s="238" t="s">
        <v>501</v>
      </c>
      <c r="C287" s="252" t="s">
        <v>502</v>
      </c>
      <c r="D287" s="239" t="s">
        <v>237</v>
      </c>
      <c r="E287" s="240">
        <v>2.75</v>
      </c>
      <c r="F287" s="241"/>
      <c r="G287" s="242">
        <f>ROUND(E287*F287,2)</f>
        <v>0</v>
      </c>
      <c r="H287" s="229">
        <v>0</v>
      </c>
      <c r="I287" s="228">
        <f>ROUND(E287*H287,2)</f>
        <v>0</v>
      </c>
      <c r="J287" s="229">
        <v>69.599999999999994</v>
      </c>
      <c r="K287" s="228">
        <f>ROUND(E287*J287,2)</f>
        <v>191.4</v>
      </c>
      <c r="L287" s="228">
        <v>15</v>
      </c>
      <c r="M287" s="228">
        <f>G287*(1+L287/100)</f>
        <v>0</v>
      </c>
      <c r="N287" s="228">
        <v>0</v>
      </c>
      <c r="O287" s="228">
        <f>ROUND(E287*N287,2)</f>
        <v>0</v>
      </c>
      <c r="P287" s="228">
        <v>0</v>
      </c>
      <c r="Q287" s="228">
        <f>ROUND(E287*P287,2)</f>
        <v>0</v>
      </c>
      <c r="R287" s="228"/>
      <c r="S287" s="228" t="s">
        <v>168</v>
      </c>
      <c r="T287" s="228" t="s">
        <v>136</v>
      </c>
      <c r="U287" s="228">
        <v>0.12</v>
      </c>
      <c r="V287" s="228">
        <f>ROUND(E287*U287,2)</f>
        <v>0.33</v>
      </c>
      <c r="W287" s="228"/>
      <c r="X287" s="228" t="s">
        <v>164</v>
      </c>
      <c r="Y287" s="209"/>
      <c r="Z287" s="209"/>
      <c r="AA287" s="209"/>
      <c r="AB287" s="209"/>
      <c r="AC287" s="209"/>
      <c r="AD287" s="209"/>
      <c r="AE287" s="209"/>
      <c r="AF287" s="209"/>
      <c r="AG287" s="209" t="s">
        <v>165</v>
      </c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1" x14ac:dyDescent="0.25">
      <c r="A288" s="226"/>
      <c r="B288" s="227"/>
      <c r="C288" s="264" t="s">
        <v>503</v>
      </c>
      <c r="D288" s="260"/>
      <c r="E288" s="261">
        <v>2.75</v>
      </c>
      <c r="F288" s="228"/>
      <c r="G288" s="228"/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09"/>
      <c r="Z288" s="209"/>
      <c r="AA288" s="209"/>
      <c r="AB288" s="209"/>
      <c r="AC288" s="209"/>
      <c r="AD288" s="209"/>
      <c r="AE288" s="209"/>
      <c r="AF288" s="209"/>
      <c r="AG288" s="209" t="s">
        <v>173</v>
      </c>
      <c r="AH288" s="209">
        <v>0</v>
      </c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1" x14ac:dyDescent="0.25">
      <c r="A289" s="243">
        <v>126</v>
      </c>
      <c r="B289" s="244" t="s">
        <v>504</v>
      </c>
      <c r="C289" s="251" t="s">
        <v>505</v>
      </c>
      <c r="D289" s="245" t="s">
        <v>0</v>
      </c>
      <c r="E289" s="246">
        <v>56.032600000000002</v>
      </c>
      <c r="F289" s="247"/>
      <c r="G289" s="248">
        <f>ROUND(E289*F289,2)</f>
        <v>0</v>
      </c>
      <c r="H289" s="229">
        <v>0</v>
      </c>
      <c r="I289" s="228">
        <f>ROUND(E289*H289,2)</f>
        <v>0</v>
      </c>
      <c r="J289" s="229">
        <v>4</v>
      </c>
      <c r="K289" s="228">
        <f>ROUND(E289*J289,2)</f>
        <v>224.13</v>
      </c>
      <c r="L289" s="228">
        <v>15</v>
      </c>
      <c r="M289" s="228">
        <f>G289*(1+L289/100)</f>
        <v>0</v>
      </c>
      <c r="N289" s="228">
        <v>0</v>
      </c>
      <c r="O289" s="228">
        <f>ROUND(E289*N289,2)</f>
        <v>0</v>
      </c>
      <c r="P289" s="228">
        <v>0</v>
      </c>
      <c r="Q289" s="228">
        <f>ROUND(E289*P289,2)</f>
        <v>0</v>
      </c>
      <c r="R289" s="228"/>
      <c r="S289" s="228" t="s">
        <v>168</v>
      </c>
      <c r="T289" s="228" t="s">
        <v>136</v>
      </c>
      <c r="U289" s="228">
        <v>0</v>
      </c>
      <c r="V289" s="228">
        <f>ROUND(E289*U289,2)</f>
        <v>0</v>
      </c>
      <c r="W289" s="228"/>
      <c r="X289" s="228" t="s">
        <v>261</v>
      </c>
      <c r="Y289" s="209"/>
      <c r="Z289" s="209"/>
      <c r="AA289" s="209"/>
      <c r="AB289" s="209"/>
      <c r="AC289" s="209"/>
      <c r="AD289" s="209"/>
      <c r="AE289" s="209"/>
      <c r="AF289" s="209"/>
      <c r="AG289" s="209" t="s">
        <v>262</v>
      </c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x14ac:dyDescent="0.25">
      <c r="A290" s="231" t="s">
        <v>130</v>
      </c>
      <c r="B290" s="232" t="s">
        <v>92</v>
      </c>
      <c r="C290" s="250" t="s">
        <v>93</v>
      </c>
      <c r="D290" s="233"/>
      <c r="E290" s="234"/>
      <c r="F290" s="235"/>
      <c r="G290" s="236">
        <f>SUMIF(AG291:AG301,"&lt;&gt;NOR",G291:G301)</f>
        <v>0</v>
      </c>
      <c r="H290" s="230"/>
      <c r="I290" s="230">
        <f>SUM(I291:I301)</f>
        <v>1138.04</v>
      </c>
      <c r="J290" s="230"/>
      <c r="K290" s="230">
        <f>SUM(K291:K301)</f>
        <v>3285.62</v>
      </c>
      <c r="L290" s="230"/>
      <c r="M290" s="230">
        <f>SUM(M291:M301)</f>
        <v>0</v>
      </c>
      <c r="N290" s="230"/>
      <c r="O290" s="230">
        <f>SUM(O291:O301)</f>
        <v>0</v>
      </c>
      <c r="P290" s="230"/>
      <c r="Q290" s="230">
        <f>SUM(Q291:Q301)</f>
        <v>0</v>
      </c>
      <c r="R290" s="230"/>
      <c r="S290" s="230"/>
      <c r="T290" s="230"/>
      <c r="U290" s="230"/>
      <c r="V290" s="230">
        <f>SUM(V291:V301)</f>
        <v>5.8400000000000007</v>
      </c>
      <c r="W290" s="230"/>
      <c r="X290" s="230"/>
      <c r="AG290" t="s">
        <v>131</v>
      </c>
    </row>
    <row r="291" spans="1:60" outlineLevel="1" x14ac:dyDescent="0.25">
      <c r="A291" s="237">
        <v>127</v>
      </c>
      <c r="B291" s="238" t="s">
        <v>506</v>
      </c>
      <c r="C291" s="252" t="s">
        <v>507</v>
      </c>
      <c r="D291" s="239" t="s">
        <v>171</v>
      </c>
      <c r="E291" s="240">
        <v>7.5125000000000002</v>
      </c>
      <c r="F291" s="241"/>
      <c r="G291" s="242">
        <f>ROUND(E291*F291,2)</f>
        <v>0</v>
      </c>
      <c r="H291" s="229">
        <v>54.84</v>
      </c>
      <c r="I291" s="228">
        <f>ROUND(E291*H291,2)</f>
        <v>411.99</v>
      </c>
      <c r="J291" s="229">
        <v>225.16</v>
      </c>
      <c r="K291" s="228">
        <f>ROUND(E291*J291,2)</f>
        <v>1691.51</v>
      </c>
      <c r="L291" s="228">
        <v>15</v>
      </c>
      <c r="M291" s="228">
        <f>G291*(1+L291/100)</f>
        <v>0</v>
      </c>
      <c r="N291" s="228">
        <v>3.6000000000000002E-4</v>
      </c>
      <c r="O291" s="228">
        <f>ROUND(E291*N291,2)</f>
        <v>0</v>
      </c>
      <c r="P291" s="228">
        <v>0</v>
      </c>
      <c r="Q291" s="228">
        <f>ROUND(E291*P291,2)</f>
        <v>0</v>
      </c>
      <c r="R291" s="228"/>
      <c r="S291" s="228" t="s">
        <v>135</v>
      </c>
      <c r="T291" s="228" t="s">
        <v>136</v>
      </c>
      <c r="U291" s="228">
        <v>0.41299999999999998</v>
      </c>
      <c r="V291" s="228">
        <f>ROUND(E291*U291,2)</f>
        <v>3.1</v>
      </c>
      <c r="W291" s="228"/>
      <c r="X291" s="228" t="s">
        <v>164</v>
      </c>
      <c r="Y291" s="209"/>
      <c r="Z291" s="209"/>
      <c r="AA291" s="209"/>
      <c r="AB291" s="209"/>
      <c r="AC291" s="209"/>
      <c r="AD291" s="209"/>
      <c r="AE291" s="209"/>
      <c r="AF291" s="209"/>
      <c r="AG291" s="209" t="s">
        <v>165</v>
      </c>
      <c r="AH291" s="209"/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1" x14ac:dyDescent="0.25">
      <c r="A292" s="226"/>
      <c r="B292" s="227"/>
      <c r="C292" s="264" t="s">
        <v>508</v>
      </c>
      <c r="D292" s="260"/>
      <c r="E292" s="261">
        <v>3.6</v>
      </c>
      <c r="F292" s="228"/>
      <c r="G292" s="228"/>
      <c r="H292" s="228"/>
      <c r="I292" s="228"/>
      <c r="J292" s="228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09"/>
      <c r="Z292" s="209"/>
      <c r="AA292" s="209"/>
      <c r="AB292" s="209"/>
      <c r="AC292" s="209"/>
      <c r="AD292" s="209"/>
      <c r="AE292" s="209"/>
      <c r="AF292" s="209"/>
      <c r="AG292" s="209" t="s">
        <v>173</v>
      </c>
      <c r="AH292" s="209">
        <v>0</v>
      </c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1" x14ac:dyDescent="0.25">
      <c r="A293" s="226"/>
      <c r="B293" s="227"/>
      <c r="C293" s="264" t="s">
        <v>509</v>
      </c>
      <c r="D293" s="260"/>
      <c r="E293" s="261">
        <v>2.5</v>
      </c>
      <c r="F293" s="228"/>
      <c r="G293" s="228"/>
      <c r="H293" s="228"/>
      <c r="I293" s="228"/>
      <c r="J293" s="228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09"/>
      <c r="Z293" s="209"/>
      <c r="AA293" s="209"/>
      <c r="AB293" s="209"/>
      <c r="AC293" s="209"/>
      <c r="AD293" s="209"/>
      <c r="AE293" s="209"/>
      <c r="AF293" s="209"/>
      <c r="AG293" s="209" t="s">
        <v>173</v>
      </c>
      <c r="AH293" s="209">
        <v>0</v>
      </c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1" x14ac:dyDescent="0.25">
      <c r="A294" s="226"/>
      <c r="B294" s="227"/>
      <c r="C294" s="264" t="s">
        <v>510</v>
      </c>
      <c r="D294" s="260"/>
      <c r="E294" s="261">
        <v>1.4125000000000001</v>
      </c>
      <c r="F294" s="228"/>
      <c r="G294" s="228"/>
      <c r="H294" s="228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09"/>
      <c r="Z294" s="209"/>
      <c r="AA294" s="209"/>
      <c r="AB294" s="209"/>
      <c r="AC294" s="209"/>
      <c r="AD294" s="209"/>
      <c r="AE294" s="209"/>
      <c r="AF294" s="209"/>
      <c r="AG294" s="209" t="s">
        <v>173</v>
      </c>
      <c r="AH294" s="209">
        <v>0</v>
      </c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1" x14ac:dyDescent="0.25">
      <c r="A295" s="237">
        <v>128</v>
      </c>
      <c r="B295" s="238" t="s">
        <v>511</v>
      </c>
      <c r="C295" s="252" t="s">
        <v>512</v>
      </c>
      <c r="D295" s="239" t="s">
        <v>171</v>
      </c>
      <c r="E295" s="240">
        <v>4.32</v>
      </c>
      <c r="F295" s="241"/>
      <c r="G295" s="242">
        <f>ROUND(E295*F295,2)</f>
        <v>0</v>
      </c>
      <c r="H295" s="229">
        <v>81.94</v>
      </c>
      <c r="I295" s="228">
        <f>ROUND(E295*H295,2)</f>
        <v>353.98</v>
      </c>
      <c r="J295" s="229">
        <v>82.56</v>
      </c>
      <c r="K295" s="228">
        <f>ROUND(E295*J295,2)</f>
        <v>356.66</v>
      </c>
      <c r="L295" s="228">
        <v>15</v>
      </c>
      <c r="M295" s="228">
        <f>G295*(1+L295/100)</f>
        <v>0</v>
      </c>
      <c r="N295" s="228">
        <v>3.6999999999999999E-4</v>
      </c>
      <c r="O295" s="228">
        <f>ROUND(E295*N295,2)</f>
        <v>0</v>
      </c>
      <c r="P295" s="228">
        <v>0</v>
      </c>
      <c r="Q295" s="228">
        <f>ROUND(E295*P295,2)</f>
        <v>0</v>
      </c>
      <c r="R295" s="228"/>
      <c r="S295" s="228" t="s">
        <v>168</v>
      </c>
      <c r="T295" s="228" t="s">
        <v>136</v>
      </c>
      <c r="U295" s="228">
        <v>0.13900000000000001</v>
      </c>
      <c r="V295" s="228">
        <f>ROUND(E295*U295,2)</f>
        <v>0.6</v>
      </c>
      <c r="W295" s="228"/>
      <c r="X295" s="228" t="s">
        <v>164</v>
      </c>
      <c r="Y295" s="209"/>
      <c r="Z295" s="209"/>
      <c r="AA295" s="209"/>
      <c r="AB295" s="209"/>
      <c r="AC295" s="209"/>
      <c r="AD295" s="209"/>
      <c r="AE295" s="209"/>
      <c r="AF295" s="209"/>
      <c r="AG295" s="209" t="s">
        <v>165</v>
      </c>
      <c r="AH295" s="209"/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1" x14ac:dyDescent="0.25">
      <c r="A296" s="226"/>
      <c r="B296" s="227"/>
      <c r="C296" s="264" t="s">
        <v>513</v>
      </c>
      <c r="D296" s="260"/>
      <c r="E296" s="261">
        <v>1.98</v>
      </c>
      <c r="F296" s="228"/>
      <c r="G296" s="228"/>
      <c r="H296" s="228"/>
      <c r="I296" s="228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09"/>
      <c r="Z296" s="209"/>
      <c r="AA296" s="209"/>
      <c r="AB296" s="209"/>
      <c r="AC296" s="209"/>
      <c r="AD296" s="209"/>
      <c r="AE296" s="209"/>
      <c r="AF296" s="209"/>
      <c r="AG296" s="209" t="s">
        <v>173</v>
      </c>
      <c r="AH296" s="209">
        <v>0</v>
      </c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1" x14ac:dyDescent="0.25">
      <c r="A297" s="226"/>
      <c r="B297" s="227"/>
      <c r="C297" s="264" t="s">
        <v>514</v>
      </c>
      <c r="D297" s="260"/>
      <c r="E297" s="261">
        <v>2.34</v>
      </c>
      <c r="F297" s="228"/>
      <c r="G297" s="228"/>
      <c r="H297" s="228"/>
      <c r="I297" s="228"/>
      <c r="J297" s="228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09"/>
      <c r="Z297" s="209"/>
      <c r="AA297" s="209"/>
      <c r="AB297" s="209"/>
      <c r="AC297" s="209"/>
      <c r="AD297" s="209"/>
      <c r="AE297" s="209"/>
      <c r="AF297" s="209"/>
      <c r="AG297" s="209" t="s">
        <v>173</v>
      </c>
      <c r="AH297" s="209">
        <v>0</v>
      </c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1" x14ac:dyDescent="0.25">
      <c r="A298" s="243">
        <v>129</v>
      </c>
      <c r="B298" s="244" t="s">
        <v>515</v>
      </c>
      <c r="C298" s="251" t="s">
        <v>516</v>
      </c>
      <c r="D298" s="245" t="s">
        <v>237</v>
      </c>
      <c r="E298" s="246">
        <v>16</v>
      </c>
      <c r="F298" s="247"/>
      <c r="G298" s="248">
        <f>ROUND(E298*F298,2)</f>
        <v>0</v>
      </c>
      <c r="H298" s="229">
        <v>18.170000000000002</v>
      </c>
      <c r="I298" s="228">
        <f>ROUND(E298*H298,2)</f>
        <v>290.72000000000003</v>
      </c>
      <c r="J298" s="229">
        <v>67.63</v>
      </c>
      <c r="K298" s="228">
        <f>ROUND(E298*J298,2)</f>
        <v>1082.08</v>
      </c>
      <c r="L298" s="228">
        <v>15</v>
      </c>
      <c r="M298" s="228">
        <f>G298*(1+L298/100)</f>
        <v>0</v>
      </c>
      <c r="N298" s="228">
        <v>9.0000000000000006E-5</v>
      </c>
      <c r="O298" s="228">
        <f>ROUND(E298*N298,2)</f>
        <v>0</v>
      </c>
      <c r="P298" s="228">
        <v>0</v>
      </c>
      <c r="Q298" s="228">
        <f>ROUND(E298*P298,2)</f>
        <v>0</v>
      </c>
      <c r="R298" s="228"/>
      <c r="S298" s="228" t="s">
        <v>168</v>
      </c>
      <c r="T298" s="228" t="s">
        <v>136</v>
      </c>
      <c r="U298" s="228">
        <v>0.11600000000000001</v>
      </c>
      <c r="V298" s="228">
        <f>ROUND(E298*U298,2)</f>
        <v>1.86</v>
      </c>
      <c r="W298" s="228"/>
      <c r="X298" s="228" t="s">
        <v>164</v>
      </c>
      <c r="Y298" s="209"/>
      <c r="Z298" s="209"/>
      <c r="AA298" s="209"/>
      <c r="AB298" s="209"/>
      <c r="AC298" s="209"/>
      <c r="AD298" s="209"/>
      <c r="AE298" s="209"/>
      <c r="AF298" s="209"/>
      <c r="AG298" s="209" t="s">
        <v>165</v>
      </c>
      <c r="AH298" s="209"/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1" x14ac:dyDescent="0.25">
      <c r="A299" s="237">
        <v>130</v>
      </c>
      <c r="B299" s="238" t="s">
        <v>517</v>
      </c>
      <c r="C299" s="252" t="s">
        <v>518</v>
      </c>
      <c r="D299" s="239" t="s">
        <v>171</v>
      </c>
      <c r="E299" s="240">
        <v>0.84</v>
      </c>
      <c r="F299" s="241"/>
      <c r="G299" s="242">
        <f>ROUND(E299*F299,2)</f>
        <v>0</v>
      </c>
      <c r="H299" s="229">
        <v>96.84</v>
      </c>
      <c r="I299" s="228">
        <f>ROUND(E299*H299,2)</f>
        <v>81.349999999999994</v>
      </c>
      <c r="J299" s="229">
        <v>184.96</v>
      </c>
      <c r="K299" s="228">
        <f>ROUND(E299*J299,2)</f>
        <v>155.37</v>
      </c>
      <c r="L299" s="228">
        <v>15</v>
      </c>
      <c r="M299" s="228">
        <f>G299*(1+L299/100)</f>
        <v>0</v>
      </c>
      <c r="N299" s="228">
        <v>4.4999999999999999E-4</v>
      </c>
      <c r="O299" s="228">
        <f>ROUND(E299*N299,2)</f>
        <v>0</v>
      </c>
      <c r="P299" s="228">
        <v>0</v>
      </c>
      <c r="Q299" s="228">
        <f>ROUND(E299*P299,2)</f>
        <v>0</v>
      </c>
      <c r="R299" s="228"/>
      <c r="S299" s="228" t="s">
        <v>168</v>
      </c>
      <c r="T299" s="228" t="s">
        <v>136</v>
      </c>
      <c r="U299" s="228">
        <v>0.33</v>
      </c>
      <c r="V299" s="228">
        <f>ROUND(E299*U299,2)</f>
        <v>0.28000000000000003</v>
      </c>
      <c r="W299" s="228"/>
      <c r="X299" s="228" t="s">
        <v>164</v>
      </c>
      <c r="Y299" s="209"/>
      <c r="Z299" s="209"/>
      <c r="AA299" s="209"/>
      <c r="AB299" s="209"/>
      <c r="AC299" s="209"/>
      <c r="AD299" s="209"/>
      <c r="AE299" s="209"/>
      <c r="AF299" s="209"/>
      <c r="AG299" s="209" t="s">
        <v>165</v>
      </c>
      <c r="AH299" s="209"/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1" x14ac:dyDescent="0.25">
      <c r="A300" s="226"/>
      <c r="B300" s="227"/>
      <c r="C300" s="264" t="s">
        <v>519</v>
      </c>
      <c r="D300" s="260"/>
      <c r="E300" s="261">
        <v>0.48</v>
      </c>
      <c r="F300" s="228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09"/>
      <c r="Z300" s="209"/>
      <c r="AA300" s="209"/>
      <c r="AB300" s="209"/>
      <c r="AC300" s="209"/>
      <c r="AD300" s="209"/>
      <c r="AE300" s="209"/>
      <c r="AF300" s="209"/>
      <c r="AG300" s="209" t="s">
        <v>173</v>
      </c>
      <c r="AH300" s="209">
        <v>0</v>
      </c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1" x14ac:dyDescent="0.25">
      <c r="A301" s="226"/>
      <c r="B301" s="227"/>
      <c r="C301" s="264" t="s">
        <v>520</v>
      </c>
      <c r="D301" s="260"/>
      <c r="E301" s="261">
        <v>0.36</v>
      </c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09"/>
      <c r="Z301" s="209"/>
      <c r="AA301" s="209"/>
      <c r="AB301" s="209"/>
      <c r="AC301" s="209"/>
      <c r="AD301" s="209"/>
      <c r="AE301" s="209"/>
      <c r="AF301" s="209"/>
      <c r="AG301" s="209" t="s">
        <v>173</v>
      </c>
      <c r="AH301" s="209">
        <v>0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x14ac:dyDescent="0.25">
      <c r="A302" s="231" t="s">
        <v>130</v>
      </c>
      <c r="B302" s="232" t="s">
        <v>94</v>
      </c>
      <c r="C302" s="250" t="s">
        <v>95</v>
      </c>
      <c r="D302" s="233"/>
      <c r="E302" s="234"/>
      <c r="F302" s="235"/>
      <c r="G302" s="236">
        <f>SUMIF(AG303:AG323,"&lt;&gt;NOR",G303:G323)</f>
        <v>0</v>
      </c>
      <c r="H302" s="230"/>
      <c r="I302" s="230">
        <f>SUM(I303:I323)</f>
        <v>1071.8200000000002</v>
      </c>
      <c r="J302" s="230"/>
      <c r="K302" s="230">
        <f>SUM(K303:K323)</f>
        <v>17568.39</v>
      </c>
      <c r="L302" s="230"/>
      <c r="M302" s="230">
        <f>SUM(M303:M323)</f>
        <v>0</v>
      </c>
      <c r="N302" s="230"/>
      <c r="O302" s="230">
        <f>SUM(O303:O323)</f>
        <v>0.03</v>
      </c>
      <c r="P302" s="230"/>
      <c r="Q302" s="230">
        <f>SUM(Q303:Q323)</f>
        <v>0</v>
      </c>
      <c r="R302" s="230"/>
      <c r="S302" s="230"/>
      <c r="T302" s="230"/>
      <c r="U302" s="230"/>
      <c r="V302" s="230">
        <f>SUM(V303:V323)</f>
        <v>27.41</v>
      </c>
      <c r="W302" s="230"/>
      <c r="X302" s="230"/>
      <c r="AG302" t="s">
        <v>131</v>
      </c>
    </row>
    <row r="303" spans="1:60" ht="30.6" outlineLevel="1" x14ac:dyDescent="0.25">
      <c r="A303" s="237">
        <v>131</v>
      </c>
      <c r="B303" s="238" t="s">
        <v>521</v>
      </c>
      <c r="C303" s="252" t="s">
        <v>522</v>
      </c>
      <c r="D303" s="239" t="s">
        <v>171</v>
      </c>
      <c r="E303" s="240">
        <v>116.45</v>
      </c>
      <c r="F303" s="241"/>
      <c r="G303" s="242">
        <f>ROUND(E303*F303,2)</f>
        <v>0</v>
      </c>
      <c r="H303" s="229">
        <v>0.18</v>
      </c>
      <c r="I303" s="228">
        <f>ROUND(E303*H303,2)</f>
        <v>20.96</v>
      </c>
      <c r="J303" s="229">
        <v>40.119999999999997</v>
      </c>
      <c r="K303" s="228">
        <f>ROUND(E303*J303,2)</f>
        <v>4671.97</v>
      </c>
      <c r="L303" s="228">
        <v>15</v>
      </c>
      <c r="M303" s="228">
        <f>G303*(1+L303/100)</f>
        <v>0</v>
      </c>
      <c r="N303" s="228">
        <v>0</v>
      </c>
      <c r="O303" s="228">
        <f>ROUND(E303*N303,2)</f>
        <v>0</v>
      </c>
      <c r="P303" s="228">
        <v>0</v>
      </c>
      <c r="Q303" s="228">
        <f>ROUND(E303*P303,2)</f>
        <v>0</v>
      </c>
      <c r="R303" s="228"/>
      <c r="S303" s="228" t="s">
        <v>135</v>
      </c>
      <c r="T303" s="228" t="s">
        <v>136</v>
      </c>
      <c r="U303" s="228">
        <v>4.3220000000000001E-2</v>
      </c>
      <c r="V303" s="228">
        <f>ROUND(E303*U303,2)</f>
        <v>5.03</v>
      </c>
      <c r="W303" s="228"/>
      <c r="X303" s="228" t="s">
        <v>164</v>
      </c>
      <c r="Y303" s="209"/>
      <c r="Z303" s="209"/>
      <c r="AA303" s="209"/>
      <c r="AB303" s="209"/>
      <c r="AC303" s="209"/>
      <c r="AD303" s="209"/>
      <c r="AE303" s="209"/>
      <c r="AF303" s="209"/>
      <c r="AG303" s="209" t="s">
        <v>165</v>
      </c>
      <c r="AH303" s="209"/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1" x14ac:dyDescent="0.25">
      <c r="A304" s="226"/>
      <c r="B304" s="227"/>
      <c r="C304" s="264" t="s">
        <v>523</v>
      </c>
      <c r="D304" s="260"/>
      <c r="E304" s="261">
        <v>25.38</v>
      </c>
      <c r="F304" s="228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09"/>
      <c r="Z304" s="209"/>
      <c r="AA304" s="209"/>
      <c r="AB304" s="209"/>
      <c r="AC304" s="209"/>
      <c r="AD304" s="209"/>
      <c r="AE304" s="209"/>
      <c r="AF304" s="209"/>
      <c r="AG304" s="209" t="s">
        <v>173</v>
      </c>
      <c r="AH304" s="209">
        <v>0</v>
      </c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1" x14ac:dyDescent="0.25">
      <c r="A305" s="226"/>
      <c r="B305" s="227"/>
      <c r="C305" s="264" t="s">
        <v>524</v>
      </c>
      <c r="D305" s="260"/>
      <c r="E305" s="261">
        <v>91.07</v>
      </c>
      <c r="F305" s="228"/>
      <c r="G305" s="228"/>
      <c r="H305" s="228"/>
      <c r="I305" s="228"/>
      <c r="J305" s="228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09"/>
      <c r="Z305" s="209"/>
      <c r="AA305" s="209"/>
      <c r="AB305" s="209"/>
      <c r="AC305" s="209"/>
      <c r="AD305" s="209"/>
      <c r="AE305" s="209"/>
      <c r="AF305" s="209"/>
      <c r="AG305" s="209" t="s">
        <v>173</v>
      </c>
      <c r="AH305" s="209">
        <v>0</v>
      </c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1" x14ac:dyDescent="0.25">
      <c r="A306" s="237">
        <v>132</v>
      </c>
      <c r="B306" s="238" t="s">
        <v>525</v>
      </c>
      <c r="C306" s="252" t="s">
        <v>526</v>
      </c>
      <c r="D306" s="239" t="s">
        <v>171</v>
      </c>
      <c r="E306" s="240">
        <v>116.45</v>
      </c>
      <c r="F306" s="241"/>
      <c r="G306" s="242">
        <f>ROUND(E306*F306,2)</f>
        <v>0</v>
      </c>
      <c r="H306" s="229">
        <v>0.11</v>
      </c>
      <c r="I306" s="228">
        <f>ROUND(E306*H306,2)</f>
        <v>12.81</v>
      </c>
      <c r="J306" s="229">
        <v>39.090000000000003</v>
      </c>
      <c r="K306" s="228">
        <f>ROUND(E306*J306,2)</f>
        <v>4552.03</v>
      </c>
      <c r="L306" s="228">
        <v>15</v>
      </c>
      <c r="M306" s="228">
        <f>G306*(1+L306/100)</f>
        <v>0</v>
      </c>
      <c r="N306" s="228">
        <v>0</v>
      </c>
      <c r="O306" s="228">
        <f>ROUND(E306*N306,2)</f>
        <v>0</v>
      </c>
      <c r="P306" s="228">
        <v>0</v>
      </c>
      <c r="Q306" s="228">
        <f>ROUND(E306*P306,2)</f>
        <v>0</v>
      </c>
      <c r="R306" s="228"/>
      <c r="S306" s="228" t="s">
        <v>168</v>
      </c>
      <c r="T306" s="228" t="s">
        <v>136</v>
      </c>
      <c r="U306" s="228">
        <v>6.9709999999999994E-2</v>
      </c>
      <c r="V306" s="228">
        <f>ROUND(E306*U306,2)</f>
        <v>8.1199999999999992</v>
      </c>
      <c r="W306" s="228"/>
      <c r="X306" s="228" t="s">
        <v>164</v>
      </c>
      <c r="Y306" s="209"/>
      <c r="Z306" s="209"/>
      <c r="AA306" s="209"/>
      <c r="AB306" s="209"/>
      <c r="AC306" s="209"/>
      <c r="AD306" s="209"/>
      <c r="AE306" s="209"/>
      <c r="AF306" s="209"/>
      <c r="AG306" s="209" t="s">
        <v>165</v>
      </c>
      <c r="AH306" s="209"/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1" x14ac:dyDescent="0.25">
      <c r="A307" s="226"/>
      <c r="B307" s="227"/>
      <c r="C307" s="264" t="s">
        <v>523</v>
      </c>
      <c r="D307" s="260"/>
      <c r="E307" s="261">
        <v>25.38</v>
      </c>
      <c r="F307" s="228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09"/>
      <c r="Z307" s="209"/>
      <c r="AA307" s="209"/>
      <c r="AB307" s="209"/>
      <c r="AC307" s="209"/>
      <c r="AD307" s="209"/>
      <c r="AE307" s="209"/>
      <c r="AF307" s="209"/>
      <c r="AG307" s="209" t="s">
        <v>173</v>
      </c>
      <c r="AH307" s="209">
        <v>0</v>
      </c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1" x14ac:dyDescent="0.25">
      <c r="A308" s="226"/>
      <c r="B308" s="227"/>
      <c r="C308" s="264" t="s">
        <v>524</v>
      </c>
      <c r="D308" s="260"/>
      <c r="E308" s="261">
        <v>91.07</v>
      </c>
      <c r="F308" s="228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09"/>
      <c r="Z308" s="209"/>
      <c r="AA308" s="209"/>
      <c r="AB308" s="209"/>
      <c r="AC308" s="209"/>
      <c r="AD308" s="209"/>
      <c r="AE308" s="209"/>
      <c r="AF308" s="209"/>
      <c r="AG308" s="209" t="s">
        <v>173</v>
      </c>
      <c r="AH308" s="209">
        <v>0</v>
      </c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outlineLevel="1" x14ac:dyDescent="0.25">
      <c r="A309" s="237">
        <v>133</v>
      </c>
      <c r="B309" s="238" t="s">
        <v>527</v>
      </c>
      <c r="C309" s="252" t="s">
        <v>528</v>
      </c>
      <c r="D309" s="239" t="s">
        <v>171</v>
      </c>
      <c r="E309" s="240">
        <v>14.06</v>
      </c>
      <c r="F309" s="241"/>
      <c r="G309" s="242">
        <f>ROUND(E309*F309,2)</f>
        <v>0</v>
      </c>
      <c r="H309" s="229">
        <v>4.8499999999999996</v>
      </c>
      <c r="I309" s="228">
        <f>ROUND(E309*H309,2)</f>
        <v>68.19</v>
      </c>
      <c r="J309" s="229">
        <v>19.45</v>
      </c>
      <c r="K309" s="228">
        <f>ROUND(E309*J309,2)</f>
        <v>273.47000000000003</v>
      </c>
      <c r="L309" s="228">
        <v>15</v>
      </c>
      <c r="M309" s="228">
        <f>G309*(1+L309/100)</f>
        <v>0</v>
      </c>
      <c r="N309" s="228">
        <v>6.9999999999999994E-5</v>
      </c>
      <c r="O309" s="228">
        <f>ROUND(E309*N309,2)</f>
        <v>0</v>
      </c>
      <c r="P309" s="228">
        <v>0</v>
      </c>
      <c r="Q309" s="228">
        <f>ROUND(E309*P309,2)</f>
        <v>0</v>
      </c>
      <c r="R309" s="228"/>
      <c r="S309" s="228" t="s">
        <v>168</v>
      </c>
      <c r="T309" s="228" t="s">
        <v>136</v>
      </c>
      <c r="U309" s="228">
        <v>3.2480000000000002E-2</v>
      </c>
      <c r="V309" s="228">
        <f>ROUND(E309*U309,2)</f>
        <v>0.46</v>
      </c>
      <c r="W309" s="228"/>
      <c r="X309" s="228" t="s">
        <v>164</v>
      </c>
      <c r="Y309" s="209"/>
      <c r="Z309" s="209"/>
      <c r="AA309" s="209"/>
      <c r="AB309" s="209"/>
      <c r="AC309" s="209"/>
      <c r="AD309" s="209"/>
      <c r="AE309" s="209"/>
      <c r="AF309" s="209"/>
      <c r="AG309" s="209" t="s">
        <v>165</v>
      </c>
      <c r="AH309" s="209"/>
      <c r="AI309" s="209"/>
      <c r="AJ309" s="209"/>
      <c r="AK309" s="209"/>
      <c r="AL309" s="209"/>
      <c r="AM309" s="209"/>
      <c r="AN309" s="209"/>
      <c r="AO309" s="209"/>
      <c r="AP309" s="209"/>
      <c r="AQ309" s="209"/>
      <c r="AR309" s="209"/>
      <c r="AS309" s="209"/>
      <c r="AT309" s="209"/>
      <c r="AU309" s="209"/>
      <c r="AV309" s="209"/>
      <c r="AW309" s="209"/>
      <c r="AX309" s="209"/>
      <c r="AY309" s="209"/>
      <c r="AZ309" s="209"/>
      <c r="BA309" s="209"/>
      <c r="BB309" s="209"/>
      <c r="BC309" s="209"/>
      <c r="BD309" s="209"/>
      <c r="BE309" s="209"/>
      <c r="BF309" s="209"/>
      <c r="BG309" s="209"/>
      <c r="BH309" s="209"/>
    </row>
    <row r="310" spans="1:60" outlineLevel="1" x14ac:dyDescent="0.25">
      <c r="A310" s="226"/>
      <c r="B310" s="227"/>
      <c r="C310" s="264" t="s">
        <v>529</v>
      </c>
      <c r="D310" s="260"/>
      <c r="E310" s="261">
        <v>11.72</v>
      </c>
      <c r="F310" s="228"/>
      <c r="G310" s="228"/>
      <c r="H310" s="228"/>
      <c r="I310" s="228"/>
      <c r="J310" s="228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09"/>
      <c r="Z310" s="209"/>
      <c r="AA310" s="209"/>
      <c r="AB310" s="209"/>
      <c r="AC310" s="209"/>
      <c r="AD310" s="209"/>
      <c r="AE310" s="209"/>
      <c r="AF310" s="209"/>
      <c r="AG310" s="209" t="s">
        <v>173</v>
      </c>
      <c r="AH310" s="209">
        <v>0</v>
      </c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1" x14ac:dyDescent="0.25">
      <c r="A311" s="226"/>
      <c r="B311" s="227"/>
      <c r="C311" s="264" t="s">
        <v>530</v>
      </c>
      <c r="D311" s="260"/>
      <c r="E311" s="261">
        <v>2.34</v>
      </c>
      <c r="F311" s="228"/>
      <c r="G311" s="228"/>
      <c r="H311" s="228"/>
      <c r="I311" s="228"/>
      <c r="J311" s="228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09"/>
      <c r="Z311" s="209"/>
      <c r="AA311" s="209"/>
      <c r="AB311" s="209"/>
      <c r="AC311" s="209"/>
      <c r="AD311" s="209"/>
      <c r="AE311" s="209"/>
      <c r="AF311" s="209"/>
      <c r="AG311" s="209" t="s">
        <v>173</v>
      </c>
      <c r="AH311" s="209">
        <v>0</v>
      </c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1" x14ac:dyDescent="0.25">
      <c r="A312" s="237">
        <v>134</v>
      </c>
      <c r="B312" s="238" t="s">
        <v>531</v>
      </c>
      <c r="C312" s="252" t="s">
        <v>532</v>
      </c>
      <c r="D312" s="239" t="s">
        <v>171</v>
      </c>
      <c r="E312" s="240">
        <v>130.51</v>
      </c>
      <c r="F312" s="241"/>
      <c r="G312" s="242">
        <f>ROUND(E312*F312,2)</f>
        <v>0</v>
      </c>
      <c r="H312" s="229">
        <v>4.3099999999999996</v>
      </c>
      <c r="I312" s="228">
        <f>ROUND(E312*H312,2)</f>
        <v>562.5</v>
      </c>
      <c r="J312" s="229">
        <v>59.59</v>
      </c>
      <c r="K312" s="228">
        <f>ROUND(E312*J312,2)</f>
        <v>7777.09</v>
      </c>
      <c r="L312" s="228">
        <v>15</v>
      </c>
      <c r="M312" s="228">
        <f>G312*(1+L312/100)</f>
        <v>0</v>
      </c>
      <c r="N312" s="228">
        <v>1.3999999999999999E-4</v>
      </c>
      <c r="O312" s="228">
        <f>ROUND(E312*N312,2)</f>
        <v>0.02</v>
      </c>
      <c r="P312" s="228">
        <v>0</v>
      </c>
      <c r="Q312" s="228">
        <f>ROUND(E312*P312,2)</f>
        <v>0</v>
      </c>
      <c r="R312" s="228"/>
      <c r="S312" s="228" t="s">
        <v>168</v>
      </c>
      <c r="T312" s="228" t="s">
        <v>136</v>
      </c>
      <c r="U312" s="228">
        <v>0.10191</v>
      </c>
      <c r="V312" s="228">
        <f>ROUND(E312*U312,2)</f>
        <v>13.3</v>
      </c>
      <c r="W312" s="228"/>
      <c r="X312" s="228" t="s">
        <v>164</v>
      </c>
      <c r="Y312" s="209"/>
      <c r="Z312" s="209"/>
      <c r="AA312" s="209"/>
      <c r="AB312" s="209"/>
      <c r="AC312" s="209"/>
      <c r="AD312" s="209"/>
      <c r="AE312" s="209"/>
      <c r="AF312" s="209"/>
      <c r="AG312" s="209" t="s">
        <v>165</v>
      </c>
      <c r="AH312" s="209"/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1" x14ac:dyDescent="0.25">
      <c r="A313" s="226"/>
      <c r="B313" s="227"/>
      <c r="C313" s="264" t="s">
        <v>533</v>
      </c>
      <c r="D313" s="260"/>
      <c r="E313" s="261">
        <v>11.72</v>
      </c>
      <c r="F313" s="228"/>
      <c r="G313" s="228"/>
      <c r="H313" s="228"/>
      <c r="I313" s="228"/>
      <c r="J313" s="228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09"/>
      <c r="Z313" s="209"/>
      <c r="AA313" s="209"/>
      <c r="AB313" s="209"/>
      <c r="AC313" s="209"/>
      <c r="AD313" s="209"/>
      <c r="AE313" s="209"/>
      <c r="AF313" s="209"/>
      <c r="AG313" s="209" t="s">
        <v>173</v>
      </c>
      <c r="AH313" s="209">
        <v>0</v>
      </c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1" x14ac:dyDescent="0.25">
      <c r="A314" s="226"/>
      <c r="B314" s="227"/>
      <c r="C314" s="264" t="s">
        <v>534</v>
      </c>
      <c r="D314" s="260"/>
      <c r="E314" s="261">
        <v>25.38</v>
      </c>
      <c r="F314" s="228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09"/>
      <c r="Z314" s="209"/>
      <c r="AA314" s="209"/>
      <c r="AB314" s="209"/>
      <c r="AC314" s="209"/>
      <c r="AD314" s="209"/>
      <c r="AE314" s="209"/>
      <c r="AF314" s="209"/>
      <c r="AG314" s="209" t="s">
        <v>173</v>
      </c>
      <c r="AH314" s="209">
        <v>0</v>
      </c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1" x14ac:dyDescent="0.25">
      <c r="A315" s="226"/>
      <c r="B315" s="227"/>
      <c r="C315" s="264" t="s">
        <v>530</v>
      </c>
      <c r="D315" s="260"/>
      <c r="E315" s="261">
        <v>2.34</v>
      </c>
      <c r="F315" s="228"/>
      <c r="G315" s="228"/>
      <c r="H315" s="228"/>
      <c r="I315" s="228"/>
      <c r="J315" s="228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09"/>
      <c r="Z315" s="209"/>
      <c r="AA315" s="209"/>
      <c r="AB315" s="209"/>
      <c r="AC315" s="209"/>
      <c r="AD315" s="209"/>
      <c r="AE315" s="209"/>
      <c r="AF315" s="209"/>
      <c r="AG315" s="209" t="s">
        <v>173</v>
      </c>
      <c r="AH315" s="209">
        <v>0</v>
      </c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1" x14ac:dyDescent="0.25">
      <c r="A316" s="226"/>
      <c r="B316" s="227"/>
      <c r="C316" s="264" t="s">
        <v>535</v>
      </c>
      <c r="D316" s="260"/>
      <c r="E316" s="261">
        <v>91.07</v>
      </c>
      <c r="F316" s="228"/>
      <c r="G316" s="228"/>
      <c r="H316" s="228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09"/>
      <c r="Z316" s="209"/>
      <c r="AA316" s="209"/>
      <c r="AB316" s="209"/>
      <c r="AC316" s="209"/>
      <c r="AD316" s="209"/>
      <c r="AE316" s="209"/>
      <c r="AF316" s="209"/>
      <c r="AG316" s="209" t="s">
        <v>173</v>
      </c>
      <c r="AH316" s="209">
        <v>0</v>
      </c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1" x14ac:dyDescent="0.25">
      <c r="A317" s="237">
        <v>135</v>
      </c>
      <c r="B317" s="238" t="s">
        <v>536</v>
      </c>
      <c r="C317" s="252" t="s">
        <v>537</v>
      </c>
      <c r="D317" s="239" t="s">
        <v>171</v>
      </c>
      <c r="E317" s="240">
        <v>37.1</v>
      </c>
      <c r="F317" s="241"/>
      <c r="G317" s="242">
        <f>ROUND(E317*F317,2)</f>
        <v>0</v>
      </c>
      <c r="H317" s="229">
        <v>10.98</v>
      </c>
      <c r="I317" s="228">
        <f>ROUND(E317*H317,2)</f>
        <v>407.36</v>
      </c>
      <c r="J317" s="229">
        <v>7.92</v>
      </c>
      <c r="K317" s="228">
        <f>ROUND(E317*J317,2)</f>
        <v>293.83</v>
      </c>
      <c r="L317" s="228">
        <v>15</v>
      </c>
      <c r="M317" s="228">
        <f>G317*(1+L317/100)</f>
        <v>0</v>
      </c>
      <c r="N317" s="228">
        <v>3.5E-4</v>
      </c>
      <c r="O317" s="228">
        <f>ROUND(E317*N317,2)</f>
        <v>0.01</v>
      </c>
      <c r="P317" s="228">
        <v>0</v>
      </c>
      <c r="Q317" s="228">
        <f>ROUND(E317*P317,2)</f>
        <v>0</v>
      </c>
      <c r="R317" s="228"/>
      <c r="S317" s="228" t="s">
        <v>168</v>
      </c>
      <c r="T317" s="228" t="s">
        <v>136</v>
      </c>
      <c r="U317" s="228">
        <v>1.35E-2</v>
      </c>
      <c r="V317" s="228">
        <f>ROUND(E317*U317,2)</f>
        <v>0.5</v>
      </c>
      <c r="W317" s="228"/>
      <c r="X317" s="228" t="s">
        <v>164</v>
      </c>
      <c r="Y317" s="209"/>
      <c r="Z317" s="209"/>
      <c r="AA317" s="209"/>
      <c r="AB317" s="209"/>
      <c r="AC317" s="209"/>
      <c r="AD317" s="209"/>
      <c r="AE317" s="209"/>
      <c r="AF317" s="209"/>
      <c r="AG317" s="209" t="s">
        <v>165</v>
      </c>
      <c r="AH317" s="209"/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1" x14ac:dyDescent="0.25">
      <c r="A318" s="226"/>
      <c r="B318" s="227"/>
      <c r="C318" s="264" t="s">
        <v>194</v>
      </c>
      <c r="D318" s="260"/>
      <c r="E318" s="261">
        <v>0.98</v>
      </c>
      <c r="F318" s="228"/>
      <c r="G318" s="228"/>
      <c r="H318" s="228"/>
      <c r="I318" s="228"/>
      <c r="J318" s="228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09"/>
      <c r="Z318" s="209"/>
      <c r="AA318" s="209"/>
      <c r="AB318" s="209"/>
      <c r="AC318" s="209"/>
      <c r="AD318" s="209"/>
      <c r="AE318" s="209"/>
      <c r="AF318" s="209"/>
      <c r="AG318" s="209" t="s">
        <v>173</v>
      </c>
      <c r="AH318" s="209">
        <v>0</v>
      </c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1" x14ac:dyDescent="0.25">
      <c r="A319" s="226"/>
      <c r="B319" s="227"/>
      <c r="C319" s="264" t="s">
        <v>196</v>
      </c>
      <c r="D319" s="260"/>
      <c r="E319" s="261">
        <v>8.4</v>
      </c>
      <c r="F319" s="228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09"/>
      <c r="Z319" s="209"/>
      <c r="AA319" s="209"/>
      <c r="AB319" s="209"/>
      <c r="AC319" s="209"/>
      <c r="AD319" s="209"/>
      <c r="AE319" s="209"/>
      <c r="AF319" s="209"/>
      <c r="AG319" s="209" t="s">
        <v>173</v>
      </c>
      <c r="AH319" s="209">
        <v>0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1" x14ac:dyDescent="0.25">
      <c r="A320" s="226"/>
      <c r="B320" s="227"/>
      <c r="C320" s="264" t="s">
        <v>172</v>
      </c>
      <c r="D320" s="260"/>
      <c r="E320" s="261">
        <v>6.44</v>
      </c>
      <c r="F320" s="228"/>
      <c r="G320" s="228"/>
      <c r="H320" s="228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09"/>
      <c r="Z320" s="209"/>
      <c r="AA320" s="209"/>
      <c r="AB320" s="209"/>
      <c r="AC320" s="209"/>
      <c r="AD320" s="209"/>
      <c r="AE320" s="209"/>
      <c r="AF320" s="209"/>
      <c r="AG320" s="209" t="s">
        <v>173</v>
      </c>
      <c r="AH320" s="209">
        <v>0</v>
      </c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outlineLevel="1" x14ac:dyDescent="0.25">
      <c r="A321" s="226"/>
      <c r="B321" s="227"/>
      <c r="C321" s="264" t="s">
        <v>174</v>
      </c>
      <c r="D321" s="260"/>
      <c r="E321" s="261">
        <v>4.2</v>
      </c>
      <c r="F321" s="228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09"/>
      <c r="Z321" s="209"/>
      <c r="AA321" s="209"/>
      <c r="AB321" s="209"/>
      <c r="AC321" s="209"/>
      <c r="AD321" s="209"/>
      <c r="AE321" s="209"/>
      <c r="AF321" s="209"/>
      <c r="AG321" s="209" t="s">
        <v>173</v>
      </c>
      <c r="AH321" s="209">
        <v>0</v>
      </c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</row>
    <row r="322" spans="1:60" outlineLevel="1" x14ac:dyDescent="0.25">
      <c r="A322" s="226"/>
      <c r="B322" s="227"/>
      <c r="C322" s="264" t="s">
        <v>175</v>
      </c>
      <c r="D322" s="260"/>
      <c r="E322" s="261">
        <v>1.08</v>
      </c>
      <c r="F322" s="228"/>
      <c r="G322" s="228"/>
      <c r="H322" s="228"/>
      <c r="I322" s="228"/>
      <c r="J322" s="228"/>
      <c r="K322" s="228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09"/>
      <c r="Z322" s="209"/>
      <c r="AA322" s="209"/>
      <c r="AB322" s="209"/>
      <c r="AC322" s="209"/>
      <c r="AD322" s="209"/>
      <c r="AE322" s="209"/>
      <c r="AF322" s="209"/>
      <c r="AG322" s="209" t="s">
        <v>173</v>
      </c>
      <c r="AH322" s="209">
        <v>0</v>
      </c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1" x14ac:dyDescent="0.25">
      <c r="A323" s="226"/>
      <c r="B323" s="227"/>
      <c r="C323" s="264" t="s">
        <v>228</v>
      </c>
      <c r="D323" s="260"/>
      <c r="E323" s="261">
        <v>16</v>
      </c>
      <c r="F323" s="228"/>
      <c r="G323" s="228"/>
      <c r="H323" s="228"/>
      <c r="I323" s="228"/>
      <c r="J323" s="228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09"/>
      <c r="Z323" s="209"/>
      <c r="AA323" s="209"/>
      <c r="AB323" s="209"/>
      <c r="AC323" s="209"/>
      <c r="AD323" s="209"/>
      <c r="AE323" s="209"/>
      <c r="AF323" s="209"/>
      <c r="AG323" s="209" t="s">
        <v>173</v>
      </c>
      <c r="AH323" s="209">
        <v>0</v>
      </c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x14ac:dyDescent="0.25">
      <c r="A324" s="231" t="s">
        <v>130</v>
      </c>
      <c r="B324" s="232" t="s">
        <v>96</v>
      </c>
      <c r="C324" s="250" t="s">
        <v>97</v>
      </c>
      <c r="D324" s="233"/>
      <c r="E324" s="234"/>
      <c r="F324" s="235"/>
      <c r="G324" s="236">
        <f>SUMIF(AG325:AG358,"&lt;&gt;NOR",G325:G358)</f>
        <v>0</v>
      </c>
      <c r="H324" s="230"/>
      <c r="I324" s="230">
        <f>SUM(I325:I358)</f>
        <v>21111.25</v>
      </c>
      <c r="J324" s="230"/>
      <c r="K324" s="230">
        <f>SUM(K325:K358)</f>
        <v>27964.750000000004</v>
      </c>
      <c r="L324" s="230"/>
      <c r="M324" s="230">
        <f>SUM(M325:M358)</f>
        <v>0</v>
      </c>
      <c r="N324" s="230"/>
      <c r="O324" s="230">
        <f>SUM(O325:O358)</f>
        <v>25.080000000000002</v>
      </c>
      <c r="P324" s="230"/>
      <c r="Q324" s="230">
        <f>SUM(Q325:Q358)</f>
        <v>0</v>
      </c>
      <c r="R324" s="230"/>
      <c r="S324" s="230"/>
      <c r="T324" s="230"/>
      <c r="U324" s="230"/>
      <c r="V324" s="230">
        <f>SUM(V325:V358)</f>
        <v>30.44</v>
      </c>
      <c r="W324" s="230"/>
      <c r="X324" s="230"/>
      <c r="AG324" t="s">
        <v>131</v>
      </c>
    </row>
    <row r="325" spans="1:60" outlineLevel="1" x14ac:dyDescent="0.25">
      <c r="A325" s="243">
        <v>136</v>
      </c>
      <c r="B325" s="244" t="s">
        <v>538</v>
      </c>
      <c r="C325" s="251" t="s">
        <v>539</v>
      </c>
      <c r="D325" s="245" t="s">
        <v>265</v>
      </c>
      <c r="E325" s="246">
        <v>1</v>
      </c>
      <c r="F325" s="247"/>
      <c r="G325" s="248">
        <f>ROUND(E325*F325,2)</f>
        <v>0</v>
      </c>
      <c r="H325" s="229">
        <v>0</v>
      </c>
      <c r="I325" s="228">
        <f>ROUND(E325*H325,2)</f>
        <v>0</v>
      </c>
      <c r="J325" s="229">
        <v>1725</v>
      </c>
      <c r="K325" s="228">
        <f>ROUND(E325*J325,2)</f>
        <v>1725</v>
      </c>
      <c r="L325" s="228">
        <v>15</v>
      </c>
      <c r="M325" s="228">
        <f>G325*(1+L325/100)</f>
        <v>0</v>
      </c>
      <c r="N325" s="228">
        <v>0</v>
      </c>
      <c r="O325" s="228">
        <f>ROUND(E325*N325,2)</f>
        <v>0</v>
      </c>
      <c r="P325" s="228">
        <v>0</v>
      </c>
      <c r="Q325" s="228">
        <f>ROUND(E325*P325,2)</f>
        <v>0</v>
      </c>
      <c r="R325" s="228"/>
      <c r="S325" s="228" t="s">
        <v>135</v>
      </c>
      <c r="T325" s="228" t="s">
        <v>136</v>
      </c>
      <c r="U325" s="228">
        <v>0</v>
      </c>
      <c r="V325" s="228">
        <f>ROUND(E325*U325,2)</f>
        <v>0</v>
      </c>
      <c r="W325" s="228"/>
      <c r="X325" s="228" t="s">
        <v>164</v>
      </c>
      <c r="Y325" s="209"/>
      <c r="Z325" s="209"/>
      <c r="AA325" s="209"/>
      <c r="AB325" s="209"/>
      <c r="AC325" s="209"/>
      <c r="AD325" s="209"/>
      <c r="AE325" s="209"/>
      <c r="AF325" s="209"/>
      <c r="AG325" s="209" t="s">
        <v>165</v>
      </c>
      <c r="AH325" s="209"/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1" x14ac:dyDescent="0.25">
      <c r="A326" s="243">
        <v>137</v>
      </c>
      <c r="B326" s="244" t="s">
        <v>540</v>
      </c>
      <c r="C326" s="251" t="s">
        <v>541</v>
      </c>
      <c r="D326" s="245" t="s">
        <v>270</v>
      </c>
      <c r="E326" s="246">
        <v>3</v>
      </c>
      <c r="F326" s="247"/>
      <c r="G326" s="248">
        <f>ROUND(E326*F326,2)</f>
        <v>0</v>
      </c>
      <c r="H326" s="229">
        <v>0</v>
      </c>
      <c r="I326" s="228">
        <f>ROUND(E326*H326,2)</f>
        <v>0</v>
      </c>
      <c r="J326" s="229">
        <v>595.70000000000005</v>
      </c>
      <c r="K326" s="228">
        <f>ROUND(E326*J326,2)</f>
        <v>1787.1</v>
      </c>
      <c r="L326" s="228">
        <v>15</v>
      </c>
      <c r="M326" s="228">
        <f>G326*(1+L326/100)</f>
        <v>0</v>
      </c>
      <c r="N326" s="228">
        <v>0</v>
      </c>
      <c r="O326" s="228">
        <f>ROUND(E326*N326,2)</f>
        <v>0</v>
      </c>
      <c r="P326" s="228">
        <v>0</v>
      </c>
      <c r="Q326" s="228">
        <f>ROUND(E326*P326,2)</f>
        <v>0</v>
      </c>
      <c r="R326" s="228"/>
      <c r="S326" s="228" t="s">
        <v>135</v>
      </c>
      <c r="T326" s="228" t="s">
        <v>136</v>
      </c>
      <c r="U326" s="228">
        <v>0</v>
      </c>
      <c r="V326" s="228">
        <f>ROUND(E326*U326,2)</f>
        <v>0</v>
      </c>
      <c r="W326" s="228"/>
      <c r="X326" s="228" t="s">
        <v>164</v>
      </c>
      <c r="Y326" s="209"/>
      <c r="Z326" s="209"/>
      <c r="AA326" s="209"/>
      <c r="AB326" s="209"/>
      <c r="AC326" s="209"/>
      <c r="AD326" s="209"/>
      <c r="AE326" s="209"/>
      <c r="AF326" s="209"/>
      <c r="AG326" s="209" t="s">
        <v>165</v>
      </c>
      <c r="AH326" s="209"/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1" x14ac:dyDescent="0.25">
      <c r="A327" s="243">
        <v>138</v>
      </c>
      <c r="B327" s="244" t="s">
        <v>542</v>
      </c>
      <c r="C327" s="251" t="s">
        <v>543</v>
      </c>
      <c r="D327" s="245" t="s">
        <v>270</v>
      </c>
      <c r="E327" s="246">
        <v>5</v>
      </c>
      <c r="F327" s="247"/>
      <c r="G327" s="248">
        <f>ROUND(E327*F327,2)</f>
        <v>0</v>
      </c>
      <c r="H327" s="229">
        <v>0</v>
      </c>
      <c r="I327" s="228">
        <f>ROUND(E327*H327,2)</f>
        <v>0</v>
      </c>
      <c r="J327" s="229">
        <v>402.5</v>
      </c>
      <c r="K327" s="228">
        <f>ROUND(E327*J327,2)</f>
        <v>2012.5</v>
      </c>
      <c r="L327" s="228">
        <v>15</v>
      </c>
      <c r="M327" s="228">
        <f>G327*(1+L327/100)</f>
        <v>0</v>
      </c>
      <c r="N327" s="228">
        <v>0</v>
      </c>
      <c r="O327" s="228">
        <f>ROUND(E327*N327,2)</f>
        <v>0</v>
      </c>
      <c r="P327" s="228">
        <v>0</v>
      </c>
      <c r="Q327" s="228">
        <f>ROUND(E327*P327,2)</f>
        <v>0</v>
      </c>
      <c r="R327" s="228"/>
      <c r="S327" s="228" t="s">
        <v>135</v>
      </c>
      <c r="T327" s="228" t="s">
        <v>136</v>
      </c>
      <c r="U327" s="228">
        <v>0</v>
      </c>
      <c r="V327" s="228">
        <f>ROUND(E327*U327,2)</f>
        <v>0</v>
      </c>
      <c r="W327" s="228"/>
      <c r="X327" s="228" t="s">
        <v>164</v>
      </c>
      <c r="Y327" s="209"/>
      <c r="Z327" s="209"/>
      <c r="AA327" s="209"/>
      <c r="AB327" s="209"/>
      <c r="AC327" s="209"/>
      <c r="AD327" s="209"/>
      <c r="AE327" s="209"/>
      <c r="AF327" s="209"/>
      <c r="AG327" s="209" t="s">
        <v>165</v>
      </c>
      <c r="AH327" s="209"/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1" x14ac:dyDescent="0.25">
      <c r="A328" s="243">
        <v>139</v>
      </c>
      <c r="B328" s="244" t="s">
        <v>544</v>
      </c>
      <c r="C328" s="251" t="s">
        <v>545</v>
      </c>
      <c r="D328" s="245" t="s">
        <v>265</v>
      </c>
      <c r="E328" s="246">
        <v>1</v>
      </c>
      <c r="F328" s="247"/>
      <c r="G328" s="248">
        <f>ROUND(E328*F328,2)</f>
        <v>0</v>
      </c>
      <c r="H328" s="229">
        <v>0</v>
      </c>
      <c r="I328" s="228">
        <f>ROUND(E328*H328,2)</f>
        <v>0</v>
      </c>
      <c r="J328" s="229">
        <v>4025</v>
      </c>
      <c r="K328" s="228">
        <f>ROUND(E328*J328,2)</f>
        <v>4025</v>
      </c>
      <c r="L328" s="228">
        <v>15</v>
      </c>
      <c r="M328" s="228">
        <f>G328*(1+L328/100)</f>
        <v>0</v>
      </c>
      <c r="N328" s="228">
        <v>0</v>
      </c>
      <c r="O328" s="228">
        <f>ROUND(E328*N328,2)</f>
        <v>0</v>
      </c>
      <c r="P328" s="228">
        <v>0</v>
      </c>
      <c r="Q328" s="228">
        <f>ROUND(E328*P328,2)</f>
        <v>0</v>
      </c>
      <c r="R328" s="228"/>
      <c r="S328" s="228" t="s">
        <v>135</v>
      </c>
      <c r="T328" s="228" t="s">
        <v>136</v>
      </c>
      <c r="U328" s="228">
        <v>0</v>
      </c>
      <c r="V328" s="228">
        <f>ROUND(E328*U328,2)</f>
        <v>0</v>
      </c>
      <c r="W328" s="228"/>
      <c r="X328" s="228" t="s">
        <v>164</v>
      </c>
      <c r="Y328" s="209"/>
      <c r="Z328" s="209"/>
      <c r="AA328" s="209"/>
      <c r="AB328" s="209"/>
      <c r="AC328" s="209"/>
      <c r="AD328" s="209"/>
      <c r="AE328" s="209"/>
      <c r="AF328" s="209"/>
      <c r="AG328" s="209" t="s">
        <v>165</v>
      </c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outlineLevel="1" x14ac:dyDescent="0.25">
      <c r="A329" s="243">
        <v>140</v>
      </c>
      <c r="B329" s="244" t="s">
        <v>546</v>
      </c>
      <c r="C329" s="251" t="s">
        <v>547</v>
      </c>
      <c r="D329" s="245" t="s">
        <v>163</v>
      </c>
      <c r="E329" s="246">
        <v>1</v>
      </c>
      <c r="F329" s="247"/>
      <c r="G329" s="248">
        <f>ROUND(E329*F329,2)</f>
        <v>0</v>
      </c>
      <c r="H329" s="229">
        <v>1138.5</v>
      </c>
      <c r="I329" s="228">
        <f>ROUND(E329*H329,2)</f>
        <v>1138.5</v>
      </c>
      <c r="J329" s="229">
        <v>0</v>
      </c>
      <c r="K329" s="228">
        <f>ROUND(E329*J329,2)</f>
        <v>0</v>
      </c>
      <c r="L329" s="228">
        <v>15</v>
      </c>
      <c r="M329" s="228">
        <f>G329*(1+L329/100)</f>
        <v>0</v>
      </c>
      <c r="N329" s="228">
        <v>4.0000000000000001E-3</v>
      </c>
      <c r="O329" s="228">
        <f>ROUND(E329*N329,2)</f>
        <v>0</v>
      </c>
      <c r="P329" s="228">
        <v>0</v>
      </c>
      <c r="Q329" s="228">
        <f>ROUND(E329*P329,2)</f>
        <v>0</v>
      </c>
      <c r="R329" s="228"/>
      <c r="S329" s="228" t="s">
        <v>135</v>
      </c>
      <c r="T329" s="228" t="s">
        <v>136</v>
      </c>
      <c r="U329" s="228">
        <v>0</v>
      </c>
      <c r="V329" s="228">
        <f>ROUND(E329*U329,2)</f>
        <v>0</v>
      </c>
      <c r="W329" s="228"/>
      <c r="X329" s="228" t="s">
        <v>159</v>
      </c>
      <c r="Y329" s="209"/>
      <c r="Z329" s="209"/>
      <c r="AA329" s="209"/>
      <c r="AB329" s="209"/>
      <c r="AC329" s="209"/>
      <c r="AD329" s="209"/>
      <c r="AE329" s="209"/>
      <c r="AF329" s="209"/>
      <c r="AG329" s="209" t="s">
        <v>160</v>
      </c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outlineLevel="1" x14ac:dyDescent="0.25">
      <c r="A330" s="243">
        <v>141</v>
      </c>
      <c r="B330" s="244" t="s">
        <v>548</v>
      </c>
      <c r="C330" s="251" t="s">
        <v>549</v>
      </c>
      <c r="D330" s="245" t="s">
        <v>163</v>
      </c>
      <c r="E330" s="246">
        <v>1</v>
      </c>
      <c r="F330" s="247"/>
      <c r="G330" s="248">
        <f>ROUND(E330*F330,2)</f>
        <v>0</v>
      </c>
      <c r="H330" s="229">
        <v>1124.7</v>
      </c>
      <c r="I330" s="228">
        <f>ROUND(E330*H330,2)</f>
        <v>1124.7</v>
      </c>
      <c r="J330" s="229">
        <v>0</v>
      </c>
      <c r="K330" s="228">
        <f>ROUND(E330*J330,2)</f>
        <v>0</v>
      </c>
      <c r="L330" s="228">
        <v>15</v>
      </c>
      <c r="M330" s="228">
        <f>G330*(1+L330/100)</f>
        <v>0</v>
      </c>
      <c r="N330" s="228">
        <v>2.63E-2</v>
      </c>
      <c r="O330" s="228">
        <f>ROUND(E330*N330,2)</f>
        <v>0.03</v>
      </c>
      <c r="P330" s="228">
        <v>0</v>
      </c>
      <c r="Q330" s="228">
        <f>ROUND(E330*P330,2)</f>
        <v>0</v>
      </c>
      <c r="R330" s="228"/>
      <c r="S330" s="228" t="s">
        <v>135</v>
      </c>
      <c r="T330" s="228" t="s">
        <v>136</v>
      </c>
      <c r="U330" s="228">
        <v>0</v>
      </c>
      <c r="V330" s="228">
        <f>ROUND(E330*U330,2)</f>
        <v>0</v>
      </c>
      <c r="W330" s="228"/>
      <c r="X330" s="228" t="s">
        <v>159</v>
      </c>
      <c r="Y330" s="209"/>
      <c r="Z330" s="209"/>
      <c r="AA330" s="209"/>
      <c r="AB330" s="209"/>
      <c r="AC330" s="209"/>
      <c r="AD330" s="209"/>
      <c r="AE330" s="209"/>
      <c r="AF330" s="209"/>
      <c r="AG330" s="209" t="s">
        <v>160</v>
      </c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1" x14ac:dyDescent="0.25">
      <c r="A331" s="243">
        <v>142</v>
      </c>
      <c r="B331" s="244" t="s">
        <v>550</v>
      </c>
      <c r="C331" s="251" t="s">
        <v>551</v>
      </c>
      <c r="D331" s="245" t="s">
        <v>552</v>
      </c>
      <c r="E331" s="246">
        <v>25</v>
      </c>
      <c r="F331" s="247"/>
      <c r="G331" s="248">
        <f>ROUND(E331*F331,2)</f>
        <v>0</v>
      </c>
      <c r="H331" s="229">
        <v>13.8</v>
      </c>
      <c r="I331" s="228">
        <f>ROUND(E331*H331,2)</f>
        <v>345</v>
      </c>
      <c r="J331" s="229">
        <v>0</v>
      </c>
      <c r="K331" s="228">
        <f>ROUND(E331*J331,2)</f>
        <v>0</v>
      </c>
      <c r="L331" s="228">
        <v>15</v>
      </c>
      <c r="M331" s="228">
        <f>G331*(1+L331/100)</f>
        <v>0</v>
      </c>
      <c r="N331" s="228">
        <v>1</v>
      </c>
      <c r="O331" s="228">
        <f>ROUND(E331*N331,2)</f>
        <v>25</v>
      </c>
      <c r="P331" s="228">
        <v>0</v>
      </c>
      <c r="Q331" s="228">
        <f>ROUND(E331*P331,2)</f>
        <v>0</v>
      </c>
      <c r="R331" s="228" t="s">
        <v>444</v>
      </c>
      <c r="S331" s="228" t="s">
        <v>168</v>
      </c>
      <c r="T331" s="228" t="s">
        <v>136</v>
      </c>
      <c r="U331" s="228">
        <v>0</v>
      </c>
      <c r="V331" s="228">
        <f>ROUND(E331*U331,2)</f>
        <v>0</v>
      </c>
      <c r="W331" s="228"/>
      <c r="X331" s="228" t="s">
        <v>159</v>
      </c>
      <c r="Y331" s="209"/>
      <c r="Z331" s="209"/>
      <c r="AA331" s="209"/>
      <c r="AB331" s="209"/>
      <c r="AC331" s="209"/>
      <c r="AD331" s="209"/>
      <c r="AE331" s="209"/>
      <c r="AF331" s="209"/>
      <c r="AG331" s="209" t="s">
        <v>160</v>
      </c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1" x14ac:dyDescent="0.25">
      <c r="A332" s="243">
        <v>143</v>
      </c>
      <c r="B332" s="244" t="s">
        <v>553</v>
      </c>
      <c r="C332" s="251" t="s">
        <v>554</v>
      </c>
      <c r="D332" s="245" t="s">
        <v>163</v>
      </c>
      <c r="E332" s="246">
        <v>6</v>
      </c>
      <c r="F332" s="247"/>
      <c r="G332" s="248">
        <f>ROUND(E332*F332,2)</f>
        <v>0</v>
      </c>
      <c r="H332" s="229">
        <v>0</v>
      </c>
      <c r="I332" s="228">
        <f>ROUND(E332*H332,2)</f>
        <v>0</v>
      </c>
      <c r="J332" s="229">
        <v>28.6</v>
      </c>
      <c r="K332" s="228">
        <f>ROUND(E332*J332,2)</f>
        <v>171.6</v>
      </c>
      <c r="L332" s="228">
        <v>15</v>
      </c>
      <c r="M332" s="228">
        <f>G332*(1+L332/100)</f>
        <v>0</v>
      </c>
      <c r="N332" s="228">
        <v>0</v>
      </c>
      <c r="O332" s="228">
        <f>ROUND(E332*N332,2)</f>
        <v>0</v>
      </c>
      <c r="P332" s="228">
        <v>0</v>
      </c>
      <c r="Q332" s="228">
        <f>ROUND(E332*P332,2)</f>
        <v>0</v>
      </c>
      <c r="R332" s="228"/>
      <c r="S332" s="228" t="s">
        <v>168</v>
      </c>
      <c r="T332" s="228" t="s">
        <v>136</v>
      </c>
      <c r="U332" s="228">
        <v>5.0500000000000003E-2</v>
      </c>
      <c r="V332" s="228">
        <f>ROUND(E332*U332,2)</f>
        <v>0.3</v>
      </c>
      <c r="W332" s="228"/>
      <c r="X332" s="228" t="s">
        <v>164</v>
      </c>
      <c r="Y332" s="209"/>
      <c r="Z332" s="209"/>
      <c r="AA332" s="209"/>
      <c r="AB332" s="209"/>
      <c r="AC332" s="209"/>
      <c r="AD332" s="209"/>
      <c r="AE332" s="209"/>
      <c r="AF332" s="209"/>
      <c r="AG332" s="209" t="s">
        <v>165</v>
      </c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5">
      <c r="A333" s="243">
        <v>144</v>
      </c>
      <c r="B333" s="244" t="s">
        <v>555</v>
      </c>
      <c r="C333" s="251" t="s">
        <v>556</v>
      </c>
      <c r="D333" s="245" t="s">
        <v>163</v>
      </c>
      <c r="E333" s="246">
        <v>2</v>
      </c>
      <c r="F333" s="247"/>
      <c r="G333" s="248">
        <f>ROUND(E333*F333,2)</f>
        <v>0</v>
      </c>
      <c r="H333" s="229">
        <v>0</v>
      </c>
      <c r="I333" s="228">
        <f>ROUND(E333*H333,2)</f>
        <v>0</v>
      </c>
      <c r="J333" s="229">
        <v>34</v>
      </c>
      <c r="K333" s="228">
        <f>ROUND(E333*J333,2)</f>
        <v>68</v>
      </c>
      <c r="L333" s="228">
        <v>15</v>
      </c>
      <c r="M333" s="228">
        <f>G333*(1+L333/100)</f>
        <v>0</v>
      </c>
      <c r="N333" s="228">
        <v>0</v>
      </c>
      <c r="O333" s="228">
        <f>ROUND(E333*N333,2)</f>
        <v>0</v>
      </c>
      <c r="P333" s="228">
        <v>0</v>
      </c>
      <c r="Q333" s="228">
        <f>ROUND(E333*P333,2)</f>
        <v>0</v>
      </c>
      <c r="R333" s="228"/>
      <c r="S333" s="228" t="s">
        <v>168</v>
      </c>
      <c r="T333" s="228" t="s">
        <v>136</v>
      </c>
      <c r="U333" s="228">
        <v>0.06</v>
      </c>
      <c r="V333" s="228">
        <f>ROUND(E333*U333,2)</f>
        <v>0.12</v>
      </c>
      <c r="W333" s="228"/>
      <c r="X333" s="228" t="s">
        <v>164</v>
      </c>
      <c r="Y333" s="209"/>
      <c r="Z333" s="209"/>
      <c r="AA333" s="209"/>
      <c r="AB333" s="209"/>
      <c r="AC333" s="209"/>
      <c r="AD333" s="209"/>
      <c r="AE333" s="209"/>
      <c r="AF333" s="209"/>
      <c r="AG333" s="209" t="s">
        <v>165</v>
      </c>
      <c r="AH333" s="209"/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outlineLevel="1" x14ac:dyDescent="0.25">
      <c r="A334" s="243">
        <v>145</v>
      </c>
      <c r="B334" s="244" t="s">
        <v>557</v>
      </c>
      <c r="C334" s="251" t="s">
        <v>558</v>
      </c>
      <c r="D334" s="245" t="s">
        <v>163</v>
      </c>
      <c r="E334" s="246">
        <v>8</v>
      </c>
      <c r="F334" s="247"/>
      <c r="G334" s="248">
        <f>ROUND(E334*F334,2)</f>
        <v>0</v>
      </c>
      <c r="H334" s="229">
        <v>0</v>
      </c>
      <c r="I334" s="228">
        <f>ROUND(E334*H334,2)</f>
        <v>0</v>
      </c>
      <c r="J334" s="229">
        <v>173.7</v>
      </c>
      <c r="K334" s="228">
        <f>ROUND(E334*J334,2)</f>
        <v>1389.6</v>
      </c>
      <c r="L334" s="228">
        <v>15</v>
      </c>
      <c r="M334" s="228">
        <f>G334*(1+L334/100)</f>
        <v>0</v>
      </c>
      <c r="N334" s="228">
        <v>0</v>
      </c>
      <c r="O334" s="228">
        <f>ROUND(E334*N334,2)</f>
        <v>0</v>
      </c>
      <c r="P334" s="228">
        <v>0</v>
      </c>
      <c r="Q334" s="228">
        <f>ROUND(E334*P334,2)</f>
        <v>0</v>
      </c>
      <c r="R334" s="228"/>
      <c r="S334" s="228" t="s">
        <v>168</v>
      </c>
      <c r="T334" s="228" t="s">
        <v>136</v>
      </c>
      <c r="U334" s="228">
        <v>0.30567</v>
      </c>
      <c r="V334" s="228">
        <f>ROUND(E334*U334,2)</f>
        <v>2.4500000000000002</v>
      </c>
      <c r="W334" s="228"/>
      <c r="X334" s="228" t="s">
        <v>164</v>
      </c>
      <c r="Y334" s="209"/>
      <c r="Z334" s="209"/>
      <c r="AA334" s="209"/>
      <c r="AB334" s="209"/>
      <c r="AC334" s="209"/>
      <c r="AD334" s="209"/>
      <c r="AE334" s="209"/>
      <c r="AF334" s="209"/>
      <c r="AG334" s="209" t="s">
        <v>165</v>
      </c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ht="20.399999999999999" outlineLevel="1" x14ac:dyDescent="0.25">
      <c r="A335" s="243">
        <v>146</v>
      </c>
      <c r="B335" s="244" t="s">
        <v>559</v>
      </c>
      <c r="C335" s="251" t="s">
        <v>560</v>
      </c>
      <c r="D335" s="245" t="s">
        <v>163</v>
      </c>
      <c r="E335" s="246">
        <v>10</v>
      </c>
      <c r="F335" s="247"/>
      <c r="G335" s="248">
        <f>ROUND(E335*F335,2)</f>
        <v>0</v>
      </c>
      <c r="H335" s="229">
        <v>277.19</v>
      </c>
      <c r="I335" s="228">
        <f>ROUND(E335*H335,2)</f>
        <v>2771.9</v>
      </c>
      <c r="J335" s="229">
        <v>163.81</v>
      </c>
      <c r="K335" s="228">
        <f>ROUND(E335*J335,2)</f>
        <v>1638.1</v>
      </c>
      <c r="L335" s="228">
        <v>15</v>
      </c>
      <c r="M335" s="228">
        <f>G335*(1+L335/100)</f>
        <v>0</v>
      </c>
      <c r="N335" s="228">
        <v>1E-4</v>
      </c>
      <c r="O335" s="228">
        <f>ROUND(E335*N335,2)</f>
        <v>0</v>
      </c>
      <c r="P335" s="228">
        <v>0</v>
      </c>
      <c r="Q335" s="228">
        <f>ROUND(E335*P335,2)</f>
        <v>0</v>
      </c>
      <c r="R335" s="228"/>
      <c r="S335" s="228" t="s">
        <v>168</v>
      </c>
      <c r="T335" s="228" t="s">
        <v>136</v>
      </c>
      <c r="U335" s="228">
        <v>0.249</v>
      </c>
      <c r="V335" s="228">
        <f>ROUND(E335*U335,2)</f>
        <v>2.4900000000000002</v>
      </c>
      <c r="W335" s="228"/>
      <c r="X335" s="228" t="s">
        <v>164</v>
      </c>
      <c r="Y335" s="209"/>
      <c r="Z335" s="209"/>
      <c r="AA335" s="209"/>
      <c r="AB335" s="209"/>
      <c r="AC335" s="209"/>
      <c r="AD335" s="209"/>
      <c r="AE335" s="209"/>
      <c r="AF335" s="209"/>
      <c r="AG335" s="209" t="s">
        <v>165</v>
      </c>
      <c r="AH335" s="209"/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outlineLevel="1" x14ac:dyDescent="0.25">
      <c r="A336" s="243">
        <v>147</v>
      </c>
      <c r="B336" s="244" t="s">
        <v>561</v>
      </c>
      <c r="C336" s="251" t="s">
        <v>562</v>
      </c>
      <c r="D336" s="245" t="s">
        <v>163</v>
      </c>
      <c r="E336" s="246">
        <v>6</v>
      </c>
      <c r="F336" s="247"/>
      <c r="G336" s="248">
        <f>ROUND(E336*F336,2)</f>
        <v>0</v>
      </c>
      <c r="H336" s="229">
        <v>0</v>
      </c>
      <c r="I336" s="228">
        <f>ROUND(E336*H336,2)</f>
        <v>0</v>
      </c>
      <c r="J336" s="229">
        <v>192.6</v>
      </c>
      <c r="K336" s="228">
        <f>ROUND(E336*J336,2)</f>
        <v>1155.5999999999999</v>
      </c>
      <c r="L336" s="228">
        <v>15</v>
      </c>
      <c r="M336" s="228">
        <f>G336*(1+L336/100)</f>
        <v>0</v>
      </c>
      <c r="N336" s="228">
        <v>0</v>
      </c>
      <c r="O336" s="228">
        <f>ROUND(E336*N336,2)</f>
        <v>0</v>
      </c>
      <c r="P336" s="228">
        <v>0</v>
      </c>
      <c r="Q336" s="228">
        <f>ROUND(E336*P336,2)</f>
        <v>0</v>
      </c>
      <c r="R336" s="228"/>
      <c r="S336" s="228" t="s">
        <v>168</v>
      </c>
      <c r="T336" s="228" t="s">
        <v>136</v>
      </c>
      <c r="U336" s="228">
        <v>0.34</v>
      </c>
      <c r="V336" s="228">
        <f>ROUND(E336*U336,2)</f>
        <v>2.04</v>
      </c>
      <c r="W336" s="228"/>
      <c r="X336" s="228" t="s">
        <v>164</v>
      </c>
      <c r="Y336" s="209"/>
      <c r="Z336" s="209"/>
      <c r="AA336" s="209"/>
      <c r="AB336" s="209"/>
      <c r="AC336" s="209"/>
      <c r="AD336" s="209"/>
      <c r="AE336" s="209"/>
      <c r="AF336" s="209"/>
      <c r="AG336" s="209" t="s">
        <v>165</v>
      </c>
      <c r="AH336" s="209"/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outlineLevel="1" x14ac:dyDescent="0.25">
      <c r="A337" s="243">
        <v>148</v>
      </c>
      <c r="B337" s="244" t="s">
        <v>563</v>
      </c>
      <c r="C337" s="251" t="s">
        <v>564</v>
      </c>
      <c r="D337" s="245" t="s">
        <v>163</v>
      </c>
      <c r="E337" s="246">
        <v>1</v>
      </c>
      <c r="F337" s="247"/>
      <c r="G337" s="248">
        <f>ROUND(E337*F337,2)</f>
        <v>0</v>
      </c>
      <c r="H337" s="229">
        <v>0</v>
      </c>
      <c r="I337" s="228">
        <f>ROUND(E337*H337,2)</f>
        <v>0</v>
      </c>
      <c r="J337" s="229">
        <v>205.3</v>
      </c>
      <c r="K337" s="228">
        <f>ROUND(E337*J337,2)</f>
        <v>205.3</v>
      </c>
      <c r="L337" s="228">
        <v>15</v>
      </c>
      <c r="M337" s="228">
        <f>G337*(1+L337/100)</f>
        <v>0</v>
      </c>
      <c r="N337" s="228">
        <v>0</v>
      </c>
      <c r="O337" s="228">
        <f>ROUND(E337*N337,2)</f>
        <v>0</v>
      </c>
      <c r="P337" s="228">
        <v>0</v>
      </c>
      <c r="Q337" s="228">
        <f>ROUND(E337*P337,2)</f>
        <v>0</v>
      </c>
      <c r="R337" s="228"/>
      <c r="S337" s="228" t="s">
        <v>168</v>
      </c>
      <c r="T337" s="228" t="s">
        <v>136</v>
      </c>
      <c r="U337" s="228">
        <v>0.36199999999999999</v>
      </c>
      <c r="V337" s="228">
        <f>ROUND(E337*U337,2)</f>
        <v>0.36</v>
      </c>
      <c r="W337" s="228"/>
      <c r="X337" s="228" t="s">
        <v>164</v>
      </c>
      <c r="Y337" s="209"/>
      <c r="Z337" s="209"/>
      <c r="AA337" s="209"/>
      <c r="AB337" s="209"/>
      <c r="AC337" s="209"/>
      <c r="AD337" s="209"/>
      <c r="AE337" s="209"/>
      <c r="AF337" s="209"/>
      <c r="AG337" s="209" t="s">
        <v>165</v>
      </c>
      <c r="AH337" s="209"/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1" x14ac:dyDescent="0.25">
      <c r="A338" s="243">
        <v>149</v>
      </c>
      <c r="B338" s="244" t="s">
        <v>565</v>
      </c>
      <c r="C338" s="251" t="s">
        <v>566</v>
      </c>
      <c r="D338" s="245" t="s">
        <v>163</v>
      </c>
      <c r="E338" s="246">
        <v>7</v>
      </c>
      <c r="F338" s="247"/>
      <c r="G338" s="248">
        <f>ROUND(E338*F338,2)</f>
        <v>0</v>
      </c>
      <c r="H338" s="229">
        <v>0</v>
      </c>
      <c r="I338" s="228">
        <f>ROUND(E338*H338,2)</f>
        <v>0</v>
      </c>
      <c r="J338" s="229">
        <v>243.8</v>
      </c>
      <c r="K338" s="228">
        <f>ROUND(E338*J338,2)</f>
        <v>1706.6</v>
      </c>
      <c r="L338" s="228">
        <v>15</v>
      </c>
      <c r="M338" s="228">
        <f>G338*(1+L338/100)</f>
        <v>0</v>
      </c>
      <c r="N338" s="228">
        <v>0</v>
      </c>
      <c r="O338" s="228">
        <f>ROUND(E338*N338,2)</f>
        <v>0</v>
      </c>
      <c r="P338" s="228">
        <v>0</v>
      </c>
      <c r="Q338" s="228">
        <f>ROUND(E338*P338,2)</f>
        <v>0</v>
      </c>
      <c r="R338" s="228"/>
      <c r="S338" s="228" t="s">
        <v>168</v>
      </c>
      <c r="T338" s="228" t="s">
        <v>136</v>
      </c>
      <c r="U338" s="228">
        <v>0.43</v>
      </c>
      <c r="V338" s="228">
        <f>ROUND(E338*U338,2)</f>
        <v>3.01</v>
      </c>
      <c r="W338" s="228"/>
      <c r="X338" s="228" t="s">
        <v>164</v>
      </c>
      <c r="Y338" s="209"/>
      <c r="Z338" s="209"/>
      <c r="AA338" s="209"/>
      <c r="AB338" s="209"/>
      <c r="AC338" s="209"/>
      <c r="AD338" s="209"/>
      <c r="AE338" s="209"/>
      <c r="AF338" s="209"/>
      <c r="AG338" s="209" t="s">
        <v>165</v>
      </c>
      <c r="AH338" s="209"/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1" x14ac:dyDescent="0.25">
      <c r="A339" s="243">
        <v>150</v>
      </c>
      <c r="B339" s="244" t="s">
        <v>567</v>
      </c>
      <c r="C339" s="251" t="s">
        <v>568</v>
      </c>
      <c r="D339" s="245" t="s">
        <v>237</v>
      </c>
      <c r="E339" s="246">
        <v>10</v>
      </c>
      <c r="F339" s="247"/>
      <c r="G339" s="248">
        <f>ROUND(E339*F339,2)</f>
        <v>0</v>
      </c>
      <c r="H339" s="229">
        <v>0</v>
      </c>
      <c r="I339" s="228">
        <f>ROUND(E339*H339,2)</f>
        <v>0</v>
      </c>
      <c r="J339" s="229">
        <v>36.5</v>
      </c>
      <c r="K339" s="228">
        <f>ROUND(E339*J339,2)</f>
        <v>365</v>
      </c>
      <c r="L339" s="228">
        <v>15</v>
      </c>
      <c r="M339" s="228">
        <f>G339*(1+L339/100)</f>
        <v>0</v>
      </c>
      <c r="N339" s="228">
        <v>0</v>
      </c>
      <c r="O339" s="228">
        <f>ROUND(E339*N339,2)</f>
        <v>0</v>
      </c>
      <c r="P339" s="228">
        <v>0</v>
      </c>
      <c r="Q339" s="228">
        <f>ROUND(E339*P339,2)</f>
        <v>0</v>
      </c>
      <c r="R339" s="228"/>
      <c r="S339" s="228" t="s">
        <v>168</v>
      </c>
      <c r="T339" s="228" t="s">
        <v>136</v>
      </c>
      <c r="U339" s="228">
        <v>6.4149999999999999E-2</v>
      </c>
      <c r="V339" s="228">
        <f>ROUND(E339*U339,2)</f>
        <v>0.64</v>
      </c>
      <c r="W339" s="228"/>
      <c r="X339" s="228" t="s">
        <v>164</v>
      </c>
      <c r="Y339" s="209"/>
      <c r="Z339" s="209"/>
      <c r="AA339" s="209"/>
      <c r="AB339" s="209"/>
      <c r="AC339" s="209"/>
      <c r="AD339" s="209"/>
      <c r="AE339" s="209"/>
      <c r="AF339" s="209"/>
      <c r="AG339" s="209" t="s">
        <v>165</v>
      </c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1" x14ac:dyDescent="0.25">
      <c r="A340" s="243">
        <v>151</v>
      </c>
      <c r="B340" s="244" t="s">
        <v>569</v>
      </c>
      <c r="C340" s="251" t="s">
        <v>570</v>
      </c>
      <c r="D340" s="245" t="s">
        <v>237</v>
      </c>
      <c r="E340" s="246">
        <v>1</v>
      </c>
      <c r="F340" s="247"/>
      <c r="G340" s="248">
        <f>ROUND(E340*F340,2)</f>
        <v>0</v>
      </c>
      <c r="H340" s="229">
        <v>0</v>
      </c>
      <c r="I340" s="228">
        <f>ROUND(E340*H340,2)</f>
        <v>0</v>
      </c>
      <c r="J340" s="229">
        <v>84.4</v>
      </c>
      <c r="K340" s="228">
        <f>ROUND(E340*J340,2)</f>
        <v>84.4</v>
      </c>
      <c r="L340" s="228">
        <v>15</v>
      </c>
      <c r="M340" s="228">
        <f>G340*(1+L340/100)</f>
        <v>0</v>
      </c>
      <c r="N340" s="228">
        <v>0</v>
      </c>
      <c r="O340" s="228">
        <f>ROUND(E340*N340,2)</f>
        <v>0</v>
      </c>
      <c r="P340" s="228">
        <v>0</v>
      </c>
      <c r="Q340" s="228">
        <f>ROUND(E340*P340,2)</f>
        <v>0</v>
      </c>
      <c r="R340" s="228"/>
      <c r="S340" s="228" t="s">
        <v>168</v>
      </c>
      <c r="T340" s="228" t="s">
        <v>136</v>
      </c>
      <c r="U340" s="228">
        <v>0.14868000000000001</v>
      </c>
      <c r="V340" s="228">
        <f>ROUND(E340*U340,2)</f>
        <v>0.15</v>
      </c>
      <c r="W340" s="228"/>
      <c r="X340" s="228" t="s">
        <v>164</v>
      </c>
      <c r="Y340" s="209"/>
      <c r="Z340" s="209"/>
      <c r="AA340" s="209"/>
      <c r="AB340" s="209"/>
      <c r="AC340" s="209"/>
      <c r="AD340" s="209"/>
      <c r="AE340" s="209"/>
      <c r="AF340" s="209"/>
      <c r="AG340" s="209" t="s">
        <v>165</v>
      </c>
      <c r="AH340" s="209"/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ht="20.399999999999999" outlineLevel="1" x14ac:dyDescent="0.25">
      <c r="A341" s="243">
        <v>152</v>
      </c>
      <c r="B341" s="244" t="s">
        <v>571</v>
      </c>
      <c r="C341" s="251" t="s">
        <v>572</v>
      </c>
      <c r="D341" s="245" t="s">
        <v>237</v>
      </c>
      <c r="E341" s="246">
        <v>85</v>
      </c>
      <c r="F341" s="247"/>
      <c r="G341" s="248">
        <f>ROUND(E341*F341,2)</f>
        <v>0</v>
      </c>
      <c r="H341" s="229">
        <v>16.739999999999998</v>
      </c>
      <c r="I341" s="228">
        <f>ROUND(E341*H341,2)</f>
        <v>1422.9</v>
      </c>
      <c r="J341" s="229">
        <v>44.46</v>
      </c>
      <c r="K341" s="228">
        <f>ROUND(E341*J341,2)</f>
        <v>3779.1</v>
      </c>
      <c r="L341" s="228">
        <v>15</v>
      </c>
      <c r="M341" s="228">
        <f>G341*(1+L341/100)</f>
        <v>0</v>
      </c>
      <c r="N341" s="228">
        <v>1.6000000000000001E-4</v>
      </c>
      <c r="O341" s="228">
        <f>ROUND(E341*N341,2)</f>
        <v>0.01</v>
      </c>
      <c r="P341" s="228">
        <v>0</v>
      </c>
      <c r="Q341" s="228">
        <f>ROUND(E341*P341,2)</f>
        <v>0</v>
      </c>
      <c r="R341" s="228"/>
      <c r="S341" s="228" t="s">
        <v>168</v>
      </c>
      <c r="T341" s="228" t="s">
        <v>136</v>
      </c>
      <c r="U341" s="228">
        <v>7.0000000000000007E-2</v>
      </c>
      <c r="V341" s="228">
        <f>ROUND(E341*U341,2)</f>
        <v>5.95</v>
      </c>
      <c r="W341" s="228"/>
      <c r="X341" s="228" t="s">
        <v>164</v>
      </c>
      <c r="Y341" s="209"/>
      <c r="Z341" s="209"/>
      <c r="AA341" s="209"/>
      <c r="AB341" s="209"/>
      <c r="AC341" s="209"/>
      <c r="AD341" s="209"/>
      <c r="AE341" s="209"/>
      <c r="AF341" s="209"/>
      <c r="AG341" s="209" t="s">
        <v>165</v>
      </c>
      <c r="AH341" s="209"/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ht="20.399999999999999" outlineLevel="1" x14ac:dyDescent="0.25">
      <c r="A342" s="243">
        <v>153</v>
      </c>
      <c r="B342" s="244" t="s">
        <v>573</v>
      </c>
      <c r="C342" s="251" t="s">
        <v>574</v>
      </c>
      <c r="D342" s="245" t="s">
        <v>237</v>
      </c>
      <c r="E342" s="246">
        <v>75</v>
      </c>
      <c r="F342" s="247"/>
      <c r="G342" s="248">
        <f>ROUND(E342*F342,2)</f>
        <v>0</v>
      </c>
      <c r="H342" s="229">
        <v>28.13</v>
      </c>
      <c r="I342" s="228">
        <f>ROUND(E342*H342,2)</f>
        <v>2109.75</v>
      </c>
      <c r="J342" s="229">
        <v>46.17</v>
      </c>
      <c r="K342" s="228">
        <f>ROUND(E342*J342,2)</f>
        <v>3462.75</v>
      </c>
      <c r="L342" s="228">
        <v>15</v>
      </c>
      <c r="M342" s="228">
        <f>G342*(1+L342/100)</f>
        <v>0</v>
      </c>
      <c r="N342" s="228">
        <v>2.1000000000000001E-4</v>
      </c>
      <c r="O342" s="228">
        <f>ROUND(E342*N342,2)</f>
        <v>0.02</v>
      </c>
      <c r="P342" s="228">
        <v>0</v>
      </c>
      <c r="Q342" s="228">
        <f>ROUND(E342*P342,2)</f>
        <v>0</v>
      </c>
      <c r="R342" s="228"/>
      <c r="S342" s="228" t="s">
        <v>168</v>
      </c>
      <c r="T342" s="228" t="s">
        <v>136</v>
      </c>
      <c r="U342" s="228">
        <v>7.0000000000000007E-2</v>
      </c>
      <c r="V342" s="228">
        <f>ROUND(E342*U342,2)</f>
        <v>5.25</v>
      </c>
      <c r="W342" s="228"/>
      <c r="X342" s="228" t="s">
        <v>164</v>
      </c>
      <c r="Y342" s="209"/>
      <c r="Z342" s="209"/>
      <c r="AA342" s="209"/>
      <c r="AB342" s="209"/>
      <c r="AC342" s="209"/>
      <c r="AD342" s="209"/>
      <c r="AE342" s="209"/>
      <c r="AF342" s="209"/>
      <c r="AG342" s="209" t="s">
        <v>165</v>
      </c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ht="20.399999999999999" outlineLevel="1" x14ac:dyDescent="0.25">
      <c r="A343" s="243">
        <v>154</v>
      </c>
      <c r="B343" s="244" t="s">
        <v>575</v>
      </c>
      <c r="C343" s="251" t="s">
        <v>576</v>
      </c>
      <c r="D343" s="245" t="s">
        <v>237</v>
      </c>
      <c r="E343" s="246">
        <v>10</v>
      </c>
      <c r="F343" s="247"/>
      <c r="G343" s="248">
        <f>ROUND(E343*F343,2)</f>
        <v>0</v>
      </c>
      <c r="H343" s="229">
        <v>49.43</v>
      </c>
      <c r="I343" s="228">
        <f>ROUND(E343*H343,2)</f>
        <v>494.3</v>
      </c>
      <c r="J343" s="229">
        <v>44.07</v>
      </c>
      <c r="K343" s="228">
        <f>ROUND(E343*J343,2)</f>
        <v>440.7</v>
      </c>
      <c r="L343" s="228">
        <v>15</v>
      </c>
      <c r="M343" s="228">
        <f>G343*(1+L343/100)</f>
        <v>0</v>
      </c>
      <c r="N343" s="228">
        <v>3.2000000000000003E-4</v>
      </c>
      <c r="O343" s="228">
        <f>ROUND(E343*N343,2)</f>
        <v>0</v>
      </c>
      <c r="P343" s="228">
        <v>0</v>
      </c>
      <c r="Q343" s="228">
        <f>ROUND(E343*P343,2)</f>
        <v>0</v>
      </c>
      <c r="R343" s="228"/>
      <c r="S343" s="228" t="s">
        <v>168</v>
      </c>
      <c r="T343" s="228" t="s">
        <v>136</v>
      </c>
      <c r="U343" s="228">
        <v>7.2459999999999997E-2</v>
      </c>
      <c r="V343" s="228">
        <f>ROUND(E343*U343,2)</f>
        <v>0.72</v>
      </c>
      <c r="W343" s="228"/>
      <c r="X343" s="228" t="s">
        <v>164</v>
      </c>
      <c r="Y343" s="209"/>
      <c r="Z343" s="209"/>
      <c r="AA343" s="209"/>
      <c r="AB343" s="209"/>
      <c r="AC343" s="209"/>
      <c r="AD343" s="209"/>
      <c r="AE343" s="209"/>
      <c r="AF343" s="209"/>
      <c r="AG343" s="209" t="s">
        <v>165</v>
      </c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outlineLevel="1" x14ac:dyDescent="0.25">
      <c r="A344" s="243">
        <v>155</v>
      </c>
      <c r="B344" s="244" t="s">
        <v>577</v>
      </c>
      <c r="C344" s="251" t="s">
        <v>578</v>
      </c>
      <c r="D344" s="245" t="s">
        <v>163</v>
      </c>
      <c r="E344" s="246">
        <v>20</v>
      </c>
      <c r="F344" s="247"/>
      <c r="G344" s="248">
        <f>ROUND(E344*F344,2)</f>
        <v>0</v>
      </c>
      <c r="H344" s="229">
        <v>0</v>
      </c>
      <c r="I344" s="228">
        <f>ROUND(E344*H344,2)</f>
        <v>0</v>
      </c>
      <c r="J344" s="229">
        <v>187.5</v>
      </c>
      <c r="K344" s="228">
        <f>ROUND(E344*J344,2)</f>
        <v>3750</v>
      </c>
      <c r="L344" s="228">
        <v>15</v>
      </c>
      <c r="M344" s="228">
        <f>G344*(1+L344/100)</f>
        <v>0</v>
      </c>
      <c r="N344" s="228">
        <v>0</v>
      </c>
      <c r="O344" s="228">
        <f>ROUND(E344*N344,2)</f>
        <v>0</v>
      </c>
      <c r="P344" s="228">
        <v>0</v>
      </c>
      <c r="Q344" s="228">
        <f>ROUND(E344*P344,2)</f>
        <v>0</v>
      </c>
      <c r="R344" s="228"/>
      <c r="S344" s="228" t="s">
        <v>168</v>
      </c>
      <c r="T344" s="228" t="s">
        <v>136</v>
      </c>
      <c r="U344" s="228">
        <v>0.33050000000000002</v>
      </c>
      <c r="V344" s="228">
        <f>ROUND(E344*U344,2)</f>
        <v>6.61</v>
      </c>
      <c r="W344" s="228"/>
      <c r="X344" s="228" t="s">
        <v>164</v>
      </c>
      <c r="Y344" s="209"/>
      <c r="Z344" s="209"/>
      <c r="AA344" s="209"/>
      <c r="AB344" s="209"/>
      <c r="AC344" s="209"/>
      <c r="AD344" s="209"/>
      <c r="AE344" s="209"/>
      <c r="AF344" s="209"/>
      <c r="AG344" s="209" t="s">
        <v>165</v>
      </c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outlineLevel="1" x14ac:dyDescent="0.25">
      <c r="A345" s="243">
        <v>156</v>
      </c>
      <c r="B345" s="244" t="s">
        <v>579</v>
      </c>
      <c r="C345" s="251" t="s">
        <v>580</v>
      </c>
      <c r="D345" s="245" t="s">
        <v>163</v>
      </c>
      <c r="E345" s="246">
        <v>1</v>
      </c>
      <c r="F345" s="247"/>
      <c r="G345" s="248">
        <f>ROUND(E345*F345,2)</f>
        <v>0</v>
      </c>
      <c r="H345" s="229">
        <v>0</v>
      </c>
      <c r="I345" s="228">
        <f>ROUND(E345*H345,2)</f>
        <v>0</v>
      </c>
      <c r="J345" s="229">
        <v>198.4</v>
      </c>
      <c r="K345" s="228">
        <f>ROUND(E345*J345,2)</f>
        <v>198.4</v>
      </c>
      <c r="L345" s="228">
        <v>15</v>
      </c>
      <c r="M345" s="228">
        <f>G345*(1+L345/100)</f>
        <v>0</v>
      </c>
      <c r="N345" s="228">
        <v>0</v>
      </c>
      <c r="O345" s="228">
        <f>ROUND(E345*N345,2)</f>
        <v>0</v>
      </c>
      <c r="P345" s="228">
        <v>0</v>
      </c>
      <c r="Q345" s="228">
        <f>ROUND(E345*P345,2)</f>
        <v>0</v>
      </c>
      <c r="R345" s="228"/>
      <c r="S345" s="228" t="s">
        <v>168</v>
      </c>
      <c r="T345" s="228" t="s">
        <v>136</v>
      </c>
      <c r="U345" s="228">
        <v>0.35</v>
      </c>
      <c r="V345" s="228">
        <f>ROUND(E345*U345,2)</f>
        <v>0.35</v>
      </c>
      <c r="W345" s="228"/>
      <c r="X345" s="228" t="s">
        <v>164</v>
      </c>
      <c r="Y345" s="209"/>
      <c r="Z345" s="209"/>
      <c r="AA345" s="209"/>
      <c r="AB345" s="209"/>
      <c r="AC345" s="209"/>
      <c r="AD345" s="209"/>
      <c r="AE345" s="209"/>
      <c r="AF345" s="209"/>
      <c r="AG345" s="209" t="s">
        <v>165</v>
      </c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outlineLevel="1" x14ac:dyDescent="0.25">
      <c r="A346" s="243">
        <v>157</v>
      </c>
      <c r="B346" s="244" t="s">
        <v>581</v>
      </c>
      <c r="C346" s="251" t="s">
        <v>582</v>
      </c>
      <c r="D346" s="245" t="s">
        <v>237</v>
      </c>
      <c r="E346" s="246">
        <v>10</v>
      </c>
      <c r="F346" s="247"/>
      <c r="G346" s="248">
        <f>ROUND(E346*F346,2)</f>
        <v>0</v>
      </c>
      <c r="H346" s="229">
        <v>19.8</v>
      </c>
      <c r="I346" s="228">
        <f>ROUND(E346*H346,2)</f>
        <v>198</v>
      </c>
      <c r="J346" s="229">
        <v>0</v>
      </c>
      <c r="K346" s="228">
        <f>ROUND(E346*J346,2)</f>
        <v>0</v>
      </c>
      <c r="L346" s="228">
        <v>15</v>
      </c>
      <c r="M346" s="228">
        <f>G346*(1+L346/100)</f>
        <v>0</v>
      </c>
      <c r="N346" s="228">
        <v>8.0000000000000007E-5</v>
      </c>
      <c r="O346" s="228">
        <f>ROUND(E346*N346,2)</f>
        <v>0</v>
      </c>
      <c r="P346" s="228">
        <v>0</v>
      </c>
      <c r="Q346" s="228">
        <f>ROUND(E346*P346,2)</f>
        <v>0</v>
      </c>
      <c r="R346" s="228" t="s">
        <v>444</v>
      </c>
      <c r="S346" s="228" t="s">
        <v>168</v>
      </c>
      <c r="T346" s="228" t="s">
        <v>136</v>
      </c>
      <c r="U346" s="228">
        <v>0</v>
      </c>
      <c r="V346" s="228">
        <f>ROUND(E346*U346,2)</f>
        <v>0</v>
      </c>
      <c r="W346" s="228"/>
      <c r="X346" s="228" t="s">
        <v>159</v>
      </c>
      <c r="Y346" s="209"/>
      <c r="Z346" s="209"/>
      <c r="AA346" s="209"/>
      <c r="AB346" s="209"/>
      <c r="AC346" s="209"/>
      <c r="AD346" s="209"/>
      <c r="AE346" s="209"/>
      <c r="AF346" s="209"/>
      <c r="AG346" s="209" t="s">
        <v>160</v>
      </c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1" x14ac:dyDescent="0.25">
      <c r="A347" s="243">
        <v>158</v>
      </c>
      <c r="B347" s="244" t="s">
        <v>583</v>
      </c>
      <c r="C347" s="251" t="s">
        <v>584</v>
      </c>
      <c r="D347" s="245" t="s">
        <v>237</v>
      </c>
      <c r="E347" s="246">
        <v>1</v>
      </c>
      <c r="F347" s="247"/>
      <c r="G347" s="248">
        <f>ROUND(E347*F347,2)</f>
        <v>0</v>
      </c>
      <c r="H347" s="229">
        <v>24.4</v>
      </c>
      <c r="I347" s="228">
        <f>ROUND(E347*H347,2)</f>
        <v>24.4</v>
      </c>
      <c r="J347" s="229">
        <v>0</v>
      </c>
      <c r="K347" s="228">
        <f>ROUND(E347*J347,2)</f>
        <v>0</v>
      </c>
      <c r="L347" s="228">
        <v>15</v>
      </c>
      <c r="M347" s="228">
        <f>G347*(1+L347/100)</f>
        <v>0</v>
      </c>
      <c r="N347" s="228">
        <v>6.0000000000000002E-5</v>
      </c>
      <c r="O347" s="228">
        <f>ROUND(E347*N347,2)</f>
        <v>0</v>
      </c>
      <c r="P347" s="228">
        <v>0</v>
      </c>
      <c r="Q347" s="228">
        <f>ROUND(E347*P347,2)</f>
        <v>0</v>
      </c>
      <c r="R347" s="228" t="s">
        <v>444</v>
      </c>
      <c r="S347" s="228" t="s">
        <v>168</v>
      </c>
      <c r="T347" s="228" t="s">
        <v>136</v>
      </c>
      <c r="U347" s="228">
        <v>0</v>
      </c>
      <c r="V347" s="228">
        <f>ROUND(E347*U347,2)</f>
        <v>0</v>
      </c>
      <c r="W347" s="228"/>
      <c r="X347" s="228" t="s">
        <v>159</v>
      </c>
      <c r="Y347" s="209"/>
      <c r="Z347" s="209"/>
      <c r="AA347" s="209"/>
      <c r="AB347" s="209"/>
      <c r="AC347" s="209"/>
      <c r="AD347" s="209"/>
      <c r="AE347" s="209"/>
      <c r="AF347" s="209"/>
      <c r="AG347" s="209" t="s">
        <v>160</v>
      </c>
      <c r="AH347" s="209"/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outlineLevel="1" x14ac:dyDescent="0.25">
      <c r="A348" s="243">
        <v>159</v>
      </c>
      <c r="B348" s="244" t="s">
        <v>585</v>
      </c>
      <c r="C348" s="251" t="s">
        <v>586</v>
      </c>
      <c r="D348" s="245" t="s">
        <v>163</v>
      </c>
      <c r="E348" s="246">
        <v>10</v>
      </c>
      <c r="F348" s="247"/>
      <c r="G348" s="248">
        <f>ROUND(E348*F348,2)</f>
        <v>0</v>
      </c>
      <c r="H348" s="229">
        <v>165</v>
      </c>
      <c r="I348" s="228">
        <f>ROUND(E348*H348,2)</f>
        <v>1650</v>
      </c>
      <c r="J348" s="229">
        <v>0</v>
      </c>
      <c r="K348" s="228">
        <f>ROUND(E348*J348,2)</f>
        <v>0</v>
      </c>
      <c r="L348" s="228">
        <v>15</v>
      </c>
      <c r="M348" s="228">
        <f>G348*(1+L348/100)</f>
        <v>0</v>
      </c>
      <c r="N348" s="228">
        <v>1.0000000000000001E-5</v>
      </c>
      <c r="O348" s="228">
        <f>ROUND(E348*N348,2)</f>
        <v>0</v>
      </c>
      <c r="P348" s="228">
        <v>0</v>
      </c>
      <c r="Q348" s="228">
        <f>ROUND(E348*P348,2)</f>
        <v>0</v>
      </c>
      <c r="R348" s="228" t="s">
        <v>444</v>
      </c>
      <c r="S348" s="228" t="s">
        <v>168</v>
      </c>
      <c r="T348" s="228" t="s">
        <v>136</v>
      </c>
      <c r="U348" s="228">
        <v>0</v>
      </c>
      <c r="V348" s="228">
        <f>ROUND(E348*U348,2)</f>
        <v>0</v>
      </c>
      <c r="W348" s="228"/>
      <c r="X348" s="228" t="s">
        <v>159</v>
      </c>
      <c r="Y348" s="209"/>
      <c r="Z348" s="209"/>
      <c r="AA348" s="209"/>
      <c r="AB348" s="209"/>
      <c r="AC348" s="209"/>
      <c r="AD348" s="209"/>
      <c r="AE348" s="209"/>
      <c r="AF348" s="209"/>
      <c r="AG348" s="209" t="s">
        <v>160</v>
      </c>
      <c r="AH348" s="209"/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outlineLevel="1" x14ac:dyDescent="0.25">
      <c r="A349" s="243">
        <v>160</v>
      </c>
      <c r="B349" s="244" t="s">
        <v>587</v>
      </c>
      <c r="C349" s="251" t="s">
        <v>588</v>
      </c>
      <c r="D349" s="245" t="s">
        <v>163</v>
      </c>
      <c r="E349" s="246">
        <v>10</v>
      </c>
      <c r="F349" s="247"/>
      <c r="G349" s="248">
        <f>ROUND(E349*F349,2)</f>
        <v>0</v>
      </c>
      <c r="H349" s="229">
        <v>55.9</v>
      </c>
      <c r="I349" s="228">
        <f>ROUND(E349*H349,2)</f>
        <v>559</v>
      </c>
      <c r="J349" s="229">
        <v>0</v>
      </c>
      <c r="K349" s="228">
        <f>ROUND(E349*J349,2)</f>
        <v>0</v>
      </c>
      <c r="L349" s="228">
        <v>15</v>
      </c>
      <c r="M349" s="228">
        <f>G349*(1+L349/100)</f>
        <v>0</v>
      </c>
      <c r="N349" s="228">
        <v>1.0000000000000001E-5</v>
      </c>
      <c r="O349" s="228">
        <f>ROUND(E349*N349,2)</f>
        <v>0</v>
      </c>
      <c r="P349" s="228">
        <v>0</v>
      </c>
      <c r="Q349" s="228">
        <f>ROUND(E349*P349,2)</f>
        <v>0</v>
      </c>
      <c r="R349" s="228" t="s">
        <v>444</v>
      </c>
      <c r="S349" s="228" t="s">
        <v>168</v>
      </c>
      <c r="T349" s="228" t="s">
        <v>136</v>
      </c>
      <c r="U349" s="228">
        <v>0</v>
      </c>
      <c r="V349" s="228">
        <f>ROUND(E349*U349,2)</f>
        <v>0</v>
      </c>
      <c r="W349" s="228"/>
      <c r="X349" s="228" t="s">
        <v>159</v>
      </c>
      <c r="Y349" s="209"/>
      <c r="Z349" s="209"/>
      <c r="AA349" s="209"/>
      <c r="AB349" s="209"/>
      <c r="AC349" s="209"/>
      <c r="AD349" s="209"/>
      <c r="AE349" s="209"/>
      <c r="AF349" s="209"/>
      <c r="AG349" s="209" t="s">
        <v>160</v>
      </c>
      <c r="AH349" s="209"/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outlineLevel="1" x14ac:dyDescent="0.25">
      <c r="A350" s="243">
        <v>161</v>
      </c>
      <c r="B350" s="244" t="s">
        <v>589</v>
      </c>
      <c r="C350" s="251" t="s">
        <v>590</v>
      </c>
      <c r="D350" s="245" t="s">
        <v>163</v>
      </c>
      <c r="E350" s="246">
        <v>10</v>
      </c>
      <c r="F350" s="247"/>
      <c r="G350" s="248">
        <f>ROUND(E350*F350,2)</f>
        <v>0</v>
      </c>
      <c r="H350" s="229">
        <v>35.4</v>
      </c>
      <c r="I350" s="228">
        <f>ROUND(E350*H350,2)</f>
        <v>354</v>
      </c>
      <c r="J350" s="229">
        <v>0</v>
      </c>
      <c r="K350" s="228">
        <f>ROUND(E350*J350,2)</f>
        <v>0</v>
      </c>
      <c r="L350" s="228">
        <v>15</v>
      </c>
      <c r="M350" s="228">
        <f>G350*(1+L350/100)</f>
        <v>0</v>
      </c>
      <c r="N350" s="228">
        <v>5.0000000000000002E-5</v>
      </c>
      <c r="O350" s="228">
        <f>ROUND(E350*N350,2)</f>
        <v>0</v>
      </c>
      <c r="P350" s="228">
        <v>0</v>
      </c>
      <c r="Q350" s="228">
        <f>ROUND(E350*P350,2)</f>
        <v>0</v>
      </c>
      <c r="R350" s="228" t="s">
        <v>444</v>
      </c>
      <c r="S350" s="228" t="s">
        <v>168</v>
      </c>
      <c r="T350" s="228" t="s">
        <v>136</v>
      </c>
      <c r="U350" s="228">
        <v>0</v>
      </c>
      <c r="V350" s="228">
        <f>ROUND(E350*U350,2)</f>
        <v>0</v>
      </c>
      <c r="W350" s="228"/>
      <c r="X350" s="228" t="s">
        <v>159</v>
      </c>
      <c r="Y350" s="209"/>
      <c r="Z350" s="209"/>
      <c r="AA350" s="209"/>
      <c r="AB350" s="209"/>
      <c r="AC350" s="209"/>
      <c r="AD350" s="209"/>
      <c r="AE350" s="209"/>
      <c r="AF350" s="209"/>
      <c r="AG350" s="209" t="s">
        <v>160</v>
      </c>
      <c r="AH350" s="209"/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outlineLevel="1" x14ac:dyDescent="0.25">
      <c r="A351" s="243">
        <v>162</v>
      </c>
      <c r="B351" s="244" t="s">
        <v>591</v>
      </c>
      <c r="C351" s="251" t="s">
        <v>592</v>
      </c>
      <c r="D351" s="245" t="s">
        <v>163</v>
      </c>
      <c r="E351" s="246">
        <v>1</v>
      </c>
      <c r="F351" s="247"/>
      <c r="G351" s="248">
        <f>ROUND(E351*F351,2)</f>
        <v>0</v>
      </c>
      <c r="H351" s="229">
        <v>48.7</v>
      </c>
      <c r="I351" s="228">
        <f>ROUND(E351*H351,2)</f>
        <v>48.7</v>
      </c>
      <c r="J351" s="229">
        <v>0</v>
      </c>
      <c r="K351" s="228">
        <f>ROUND(E351*J351,2)</f>
        <v>0</v>
      </c>
      <c r="L351" s="228">
        <v>15</v>
      </c>
      <c r="M351" s="228">
        <f>G351*(1+L351/100)</f>
        <v>0</v>
      </c>
      <c r="N351" s="228">
        <v>0</v>
      </c>
      <c r="O351" s="228">
        <f>ROUND(E351*N351,2)</f>
        <v>0</v>
      </c>
      <c r="P351" s="228">
        <v>0</v>
      </c>
      <c r="Q351" s="228">
        <f>ROUND(E351*P351,2)</f>
        <v>0</v>
      </c>
      <c r="R351" s="228" t="s">
        <v>444</v>
      </c>
      <c r="S351" s="228" t="s">
        <v>168</v>
      </c>
      <c r="T351" s="228" t="s">
        <v>136</v>
      </c>
      <c r="U351" s="228">
        <v>0</v>
      </c>
      <c r="V351" s="228">
        <f>ROUND(E351*U351,2)</f>
        <v>0</v>
      </c>
      <c r="W351" s="228"/>
      <c r="X351" s="228" t="s">
        <v>159</v>
      </c>
      <c r="Y351" s="209"/>
      <c r="Z351" s="209"/>
      <c r="AA351" s="209"/>
      <c r="AB351" s="209"/>
      <c r="AC351" s="209"/>
      <c r="AD351" s="209"/>
      <c r="AE351" s="209"/>
      <c r="AF351" s="209"/>
      <c r="AG351" s="209" t="s">
        <v>160</v>
      </c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outlineLevel="1" x14ac:dyDescent="0.25">
      <c r="A352" s="243">
        <v>163</v>
      </c>
      <c r="B352" s="244" t="s">
        <v>593</v>
      </c>
      <c r="C352" s="251" t="s">
        <v>594</v>
      </c>
      <c r="D352" s="245" t="s">
        <v>163</v>
      </c>
      <c r="E352" s="246">
        <v>20</v>
      </c>
      <c r="F352" s="247"/>
      <c r="G352" s="248">
        <f>ROUND(E352*F352,2)</f>
        <v>0</v>
      </c>
      <c r="H352" s="229">
        <v>15</v>
      </c>
      <c r="I352" s="228">
        <f>ROUND(E352*H352,2)</f>
        <v>300</v>
      </c>
      <c r="J352" s="229">
        <v>0</v>
      </c>
      <c r="K352" s="228">
        <f>ROUND(E352*J352,2)</f>
        <v>0</v>
      </c>
      <c r="L352" s="228">
        <v>15</v>
      </c>
      <c r="M352" s="228">
        <f>G352*(1+L352/100)</f>
        <v>0</v>
      </c>
      <c r="N352" s="228">
        <v>4.0000000000000003E-5</v>
      </c>
      <c r="O352" s="228">
        <f>ROUND(E352*N352,2)</f>
        <v>0</v>
      </c>
      <c r="P352" s="228">
        <v>0</v>
      </c>
      <c r="Q352" s="228">
        <f>ROUND(E352*P352,2)</f>
        <v>0</v>
      </c>
      <c r="R352" s="228" t="s">
        <v>444</v>
      </c>
      <c r="S352" s="228" t="s">
        <v>168</v>
      </c>
      <c r="T352" s="228" t="s">
        <v>136</v>
      </c>
      <c r="U352" s="228">
        <v>0</v>
      </c>
      <c r="V352" s="228">
        <f>ROUND(E352*U352,2)</f>
        <v>0</v>
      </c>
      <c r="W352" s="228"/>
      <c r="X352" s="228" t="s">
        <v>159</v>
      </c>
      <c r="Y352" s="209"/>
      <c r="Z352" s="209"/>
      <c r="AA352" s="209"/>
      <c r="AB352" s="209"/>
      <c r="AC352" s="209"/>
      <c r="AD352" s="209"/>
      <c r="AE352" s="209"/>
      <c r="AF352" s="209"/>
      <c r="AG352" s="209" t="s">
        <v>160</v>
      </c>
      <c r="AH352" s="209"/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1" x14ac:dyDescent="0.25">
      <c r="A353" s="243">
        <v>164</v>
      </c>
      <c r="B353" s="244" t="s">
        <v>595</v>
      </c>
      <c r="C353" s="251" t="s">
        <v>596</v>
      </c>
      <c r="D353" s="245" t="s">
        <v>163</v>
      </c>
      <c r="E353" s="246">
        <v>6</v>
      </c>
      <c r="F353" s="247"/>
      <c r="G353" s="248">
        <f>ROUND(E353*F353,2)</f>
        <v>0</v>
      </c>
      <c r="H353" s="229">
        <v>990</v>
      </c>
      <c r="I353" s="228">
        <f>ROUND(E353*H353,2)</f>
        <v>5940</v>
      </c>
      <c r="J353" s="229">
        <v>0</v>
      </c>
      <c r="K353" s="228">
        <f>ROUND(E353*J353,2)</f>
        <v>0</v>
      </c>
      <c r="L353" s="228">
        <v>15</v>
      </c>
      <c r="M353" s="228">
        <f>G353*(1+L353/100)</f>
        <v>0</v>
      </c>
      <c r="N353" s="228">
        <v>4.0000000000000001E-3</v>
      </c>
      <c r="O353" s="228">
        <f>ROUND(E353*N353,2)</f>
        <v>0.02</v>
      </c>
      <c r="P353" s="228">
        <v>0</v>
      </c>
      <c r="Q353" s="228">
        <f>ROUND(E353*P353,2)</f>
        <v>0</v>
      </c>
      <c r="R353" s="228" t="s">
        <v>444</v>
      </c>
      <c r="S353" s="228" t="s">
        <v>168</v>
      </c>
      <c r="T353" s="228" t="s">
        <v>136</v>
      </c>
      <c r="U353" s="228">
        <v>0</v>
      </c>
      <c r="V353" s="228">
        <f>ROUND(E353*U353,2)</f>
        <v>0</v>
      </c>
      <c r="W353" s="228"/>
      <c r="X353" s="228" t="s">
        <v>159</v>
      </c>
      <c r="Y353" s="209"/>
      <c r="Z353" s="209"/>
      <c r="AA353" s="209"/>
      <c r="AB353" s="209"/>
      <c r="AC353" s="209"/>
      <c r="AD353" s="209"/>
      <c r="AE353" s="209"/>
      <c r="AF353" s="209"/>
      <c r="AG353" s="209" t="s">
        <v>160</v>
      </c>
      <c r="AH353" s="209"/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1" x14ac:dyDescent="0.25">
      <c r="A354" s="243">
        <v>165</v>
      </c>
      <c r="B354" s="244" t="s">
        <v>597</v>
      </c>
      <c r="C354" s="251" t="s">
        <v>598</v>
      </c>
      <c r="D354" s="245" t="s">
        <v>163</v>
      </c>
      <c r="E354" s="246">
        <v>2</v>
      </c>
      <c r="F354" s="247"/>
      <c r="G354" s="248">
        <f>ROUND(E354*F354,2)</f>
        <v>0</v>
      </c>
      <c r="H354" s="229">
        <v>192.6</v>
      </c>
      <c r="I354" s="228">
        <f>ROUND(E354*H354,2)</f>
        <v>385.2</v>
      </c>
      <c r="J354" s="229">
        <v>0</v>
      </c>
      <c r="K354" s="228">
        <f>ROUND(E354*J354,2)</f>
        <v>0</v>
      </c>
      <c r="L354" s="228">
        <v>15</v>
      </c>
      <c r="M354" s="228">
        <f>G354*(1+L354/100)</f>
        <v>0</v>
      </c>
      <c r="N354" s="228">
        <v>1.8000000000000001E-4</v>
      </c>
      <c r="O354" s="228">
        <f>ROUND(E354*N354,2)</f>
        <v>0</v>
      </c>
      <c r="P354" s="228">
        <v>0</v>
      </c>
      <c r="Q354" s="228">
        <f>ROUND(E354*P354,2)</f>
        <v>0</v>
      </c>
      <c r="R354" s="228" t="s">
        <v>444</v>
      </c>
      <c r="S354" s="228" t="s">
        <v>168</v>
      </c>
      <c r="T354" s="228" t="s">
        <v>136</v>
      </c>
      <c r="U354" s="228">
        <v>0</v>
      </c>
      <c r="V354" s="228">
        <f>ROUND(E354*U354,2)</f>
        <v>0</v>
      </c>
      <c r="W354" s="228"/>
      <c r="X354" s="228" t="s">
        <v>159</v>
      </c>
      <c r="Y354" s="209"/>
      <c r="Z354" s="209"/>
      <c r="AA354" s="209"/>
      <c r="AB354" s="209"/>
      <c r="AC354" s="209"/>
      <c r="AD354" s="209"/>
      <c r="AE354" s="209"/>
      <c r="AF354" s="209"/>
      <c r="AG354" s="209" t="s">
        <v>160</v>
      </c>
      <c r="AH354" s="209"/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outlineLevel="1" x14ac:dyDescent="0.25">
      <c r="A355" s="243">
        <v>166</v>
      </c>
      <c r="B355" s="244" t="s">
        <v>599</v>
      </c>
      <c r="C355" s="251" t="s">
        <v>600</v>
      </c>
      <c r="D355" s="245" t="s">
        <v>163</v>
      </c>
      <c r="E355" s="246">
        <v>2</v>
      </c>
      <c r="F355" s="247"/>
      <c r="G355" s="248">
        <f>ROUND(E355*F355,2)</f>
        <v>0</v>
      </c>
      <c r="H355" s="229">
        <v>229.4</v>
      </c>
      <c r="I355" s="228">
        <f>ROUND(E355*H355,2)</f>
        <v>458.8</v>
      </c>
      <c r="J355" s="229">
        <v>0</v>
      </c>
      <c r="K355" s="228">
        <f>ROUND(E355*J355,2)</f>
        <v>0</v>
      </c>
      <c r="L355" s="228">
        <v>15</v>
      </c>
      <c r="M355" s="228">
        <f>G355*(1+L355/100)</f>
        <v>0</v>
      </c>
      <c r="N355" s="228">
        <v>1.8000000000000001E-4</v>
      </c>
      <c r="O355" s="228">
        <f>ROUND(E355*N355,2)</f>
        <v>0</v>
      </c>
      <c r="P355" s="228">
        <v>0</v>
      </c>
      <c r="Q355" s="228">
        <f>ROUND(E355*P355,2)</f>
        <v>0</v>
      </c>
      <c r="R355" s="228" t="s">
        <v>444</v>
      </c>
      <c r="S355" s="228" t="s">
        <v>168</v>
      </c>
      <c r="T355" s="228" t="s">
        <v>136</v>
      </c>
      <c r="U355" s="228">
        <v>0</v>
      </c>
      <c r="V355" s="228">
        <f>ROUND(E355*U355,2)</f>
        <v>0</v>
      </c>
      <c r="W355" s="228"/>
      <c r="X355" s="228" t="s">
        <v>159</v>
      </c>
      <c r="Y355" s="209"/>
      <c r="Z355" s="209"/>
      <c r="AA355" s="209"/>
      <c r="AB355" s="209"/>
      <c r="AC355" s="209"/>
      <c r="AD355" s="209"/>
      <c r="AE355" s="209"/>
      <c r="AF355" s="209"/>
      <c r="AG355" s="209" t="s">
        <v>160</v>
      </c>
      <c r="AH355" s="209"/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1" x14ac:dyDescent="0.25">
      <c r="A356" s="243">
        <v>167</v>
      </c>
      <c r="B356" s="244" t="s">
        <v>601</v>
      </c>
      <c r="C356" s="251" t="s">
        <v>602</v>
      </c>
      <c r="D356" s="245" t="s">
        <v>163</v>
      </c>
      <c r="E356" s="246">
        <v>2</v>
      </c>
      <c r="F356" s="247"/>
      <c r="G356" s="248">
        <f>ROUND(E356*F356,2)</f>
        <v>0</v>
      </c>
      <c r="H356" s="229">
        <v>166.8</v>
      </c>
      <c r="I356" s="228">
        <f>ROUND(E356*H356,2)</f>
        <v>333.6</v>
      </c>
      <c r="J356" s="229">
        <v>0</v>
      </c>
      <c r="K356" s="228">
        <f>ROUND(E356*J356,2)</f>
        <v>0</v>
      </c>
      <c r="L356" s="228">
        <v>15</v>
      </c>
      <c r="M356" s="228">
        <f>G356*(1+L356/100)</f>
        <v>0</v>
      </c>
      <c r="N356" s="228">
        <v>1.8000000000000001E-4</v>
      </c>
      <c r="O356" s="228">
        <f>ROUND(E356*N356,2)</f>
        <v>0</v>
      </c>
      <c r="P356" s="228">
        <v>0</v>
      </c>
      <c r="Q356" s="228">
        <f>ROUND(E356*P356,2)</f>
        <v>0</v>
      </c>
      <c r="R356" s="228" t="s">
        <v>444</v>
      </c>
      <c r="S356" s="228" t="s">
        <v>168</v>
      </c>
      <c r="T356" s="228" t="s">
        <v>136</v>
      </c>
      <c r="U356" s="228">
        <v>0</v>
      </c>
      <c r="V356" s="228">
        <f>ROUND(E356*U356,2)</f>
        <v>0</v>
      </c>
      <c r="W356" s="228"/>
      <c r="X356" s="228" t="s">
        <v>159</v>
      </c>
      <c r="Y356" s="209"/>
      <c r="Z356" s="209"/>
      <c r="AA356" s="209"/>
      <c r="AB356" s="209"/>
      <c r="AC356" s="209"/>
      <c r="AD356" s="209"/>
      <c r="AE356" s="209"/>
      <c r="AF356" s="209"/>
      <c r="AG356" s="209" t="s">
        <v>160</v>
      </c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outlineLevel="1" x14ac:dyDescent="0.25">
      <c r="A357" s="243">
        <v>168</v>
      </c>
      <c r="B357" s="244" t="s">
        <v>603</v>
      </c>
      <c r="C357" s="251" t="s">
        <v>604</v>
      </c>
      <c r="D357" s="245" t="s">
        <v>163</v>
      </c>
      <c r="E357" s="246">
        <v>1</v>
      </c>
      <c r="F357" s="247"/>
      <c r="G357" s="248">
        <f>ROUND(E357*F357,2)</f>
        <v>0</v>
      </c>
      <c r="H357" s="229">
        <v>434.7</v>
      </c>
      <c r="I357" s="228">
        <f>ROUND(E357*H357,2)</f>
        <v>434.7</v>
      </c>
      <c r="J357" s="229">
        <v>0</v>
      </c>
      <c r="K357" s="228">
        <f>ROUND(E357*J357,2)</f>
        <v>0</v>
      </c>
      <c r="L357" s="228">
        <v>15</v>
      </c>
      <c r="M357" s="228">
        <f>G357*(1+L357/100)</f>
        <v>0</v>
      </c>
      <c r="N357" s="228">
        <v>4.0000000000000002E-4</v>
      </c>
      <c r="O357" s="228">
        <f>ROUND(E357*N357,2)</f>
        <v>0</v>
      </c>
      <c r="P357" s="228">
        <v>0</v>
      </c>
      <c r="Q357" s="228">
        <f>ROUND(E357*P357,2)</f>
        <v>0</v>
      </c>
      <c r="R357" s="228" t="s">
        <v>444</v>
      </c>
      <c r="S357" s="228" t="s">
        <v>168</v>
      </c>
      <c r="T357" s="228" t="s">
        <v>136</v>
      </c>
      <c r="U357" s="228">
        <v>0</v>
      </c>
      <c r="V357" s="228">
        <f>ROUND(E357*U357,2)</f>
        <v>0</v>
      </c>
      <c r="W357" s="228"/>
      <c r="X357" s="228" t="s">
        <v>159</v>
      </c>
      <c r="Y357" s="209"/>
      <c r="Z357" s="209"/>
      <c r="AA357" s="209"/>
      <c r="AB357" s="209"/>
      <c r="AC357" s="209"/>
      <c r="AD357" s="209"/>
      <c r="AE357" s="209"/>
      <c r="AF357" s="209"/>
      <c r="AG357" s="209" t="s">
        <v>160</v>
      </c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</row>
    <row r="358" spans="1:60" outlineLevel="1" x14ac:dyDescent="0.25">
      <c r="A358" s="243">
        <v>169</v>
      </c>
      <c r="B358" s="244" t="s">
        <v>605</v>
      </c>
      <c r="C358" s="251" t="s">
        <v>606</v>
      </c>
      <c r="D358" s="245" t="s">
        <v>163</v>
      </c>
      <c r="E358" s="246">
        <v>1</v>
      </c>
      <c r="F358" s="247"/>
      <c r="G358" s="248">
        <f>ROUND(E358*F358,2)</f>
        <v>0</v>
      </c>
      <c r="H358" s="229">
        <v>1017.8</v>
      </c>
      <c r="I358" s="228">
        <f>ROUND(E358*H358,2)</f>
        <v>1017.8</v>
      </c>
      <c r="J358" s="229">
        <v>0</v>
      </c>
      <c r="K358" s="228">
        <f>ROUND(E358*J358,2)</f>
        <v>0</v>
      </c>
      <c r="L358" s="228">
        <v>15</v>
      </c>
      <c r="M358" s="228">
        <f>G358*(1+L358/100)</f>
        <v>0</v>
      </c>
      <c r="N358" s="228">
        <v>5.0000000000000001E-4</v>
      </c>
      <c r="O358" s="228">
        <f>ROUND(E358*N358,2)</f>
        <v>0</v>
      </c>
      <c r="P358" s="228">
        <v>0</v>
      </c>
      <c r="Q358" s="228">
        <f>ROUND(E358*P358,2)</f>
        <v>0</v>
      </c>
      <c r="R358" s="228" t="s">
        <v>444</v>
      </c>
      <c r="S358" s="228" t="s">
        <v>168</v>
      </c>
      <c r="T358" s="228" t="s">
        <v>136</v>
      </c>
      <c r="U358" s="228">
        <v>0</v>
      </c>
      <c r="V358" s="228">
        <f>ROUND(E358*U358,2)</f>
        <v>0</v>
      </c>
      <c r="W358" s="228"/>
      <c r="X358" s="228" t="s">
        <v>159</v>
      </c>
      <c r="Y358" s="209"/>
      <c r="Z358" s="209"/>
      <c r="AA358" s="209"/>
      <c r="AB358" s="209"/>
      <c r="AC358" s="209"/>
      <c r="AD358" s="209"/>
      <c r="AE358" s="209"/>
      <c r="AF358" s="209"/>
      <c r="AG358" s="209" t="s">
        <v>160</v>
      </c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x14ac:dyDescent="0.25">
      <c r="A359" s="231" t="s">
        <v>130</v>
      </c>
      <c r="B359" s="232" t="s">
        <v>98</v>
      </c>
      <c r="C359" s="250" t="s">
        <v>99</v>
      </c>
      <c r="D359" s="233"/>
      <c r="E359" s="234"/>
      <c r="F359" s="235"/>
      <c r="G359" s="236">
        <f>SUMIF(AG360:AG363,"&lt;&gt;NOR",G360:G363)</f>
        <v>0</v>
      </c>
      <c r="H359" s="230"/>
      <c r="I359" s="230">
        <f>SUM(I360:I363)</f>
        <v>333.98</v>
      </c>
      <c r="J359" s="230"/>
      <c r="K359" s="230">
        <f>SUM(K360:K363)</f>
        <v>668.22</v>
      </c>
      <c r="L359" s="230"/>
      <c r="M359" s="230">
        <f>SUM(M360:M363)</f>
        <v>0</v>
      </c>
      <c r="N359" s="230"/>
      <c r="O359" s="230">
        <f>SUM(O360:O363)</f>
        <v>0</v>
      </c>
      <c r="P359" s="230"/>
      <c r="Q359" s="230">
        <f>SUM(Q360:Q363)</f>
        <v>0</v>
      </c>
      <c r="R359" s="230"/>
      <c r="S359" s="230"/>
      <c r="T359" s="230"/>
      <c r="U359" s="230"/>
      <c r="V359" s="230">
        <f>SUM(V360:V363)</f>
        <v>1.1499999999999999</v>
      </c>
      <c r="W359" s="230"/>
      <c r="X359" s="230"/>
      <c r="AG359" t="s">
        <v>131</v>
      </c>
    </row>
    <row r="360" spans="1:60" outlineLevel="1" x14ac:dyDescent="0.25">
      <c r="A360" s="243">
        <v>170</v>
      </c>
      <c r="B360" s="244" t="s">
        <v>607</v>
      </c>
      <c r="C360" s="251" t="s">
        <v>608</v>
      </c>
      <c r="D360" s="245" t="s">
        <v>163</v>
      </c>
      <c r="E360" s="246">
        <v>2</v>
      </c>
      <c r="F360" s="247"/>
      <c r="G360" s="248">
        <f>ROUND(E360*F360,2)</f>
        <v>0</v>
      </c>
      <c r="H360" s="229">
        <v>79.59</v>
      </c>
      <c r="I360" s="228">
        <f>ROUND(E360*H360,2)</f>
        <v>159.18</v>
      </c>
      <c r="J360" s="229">
        <v>140.61000000000001</v>
      </c>
      <c r="K360" s="228">
        <f>ROUND(E360*J360,2)</f>
        <v>281.22000000000003</v>
      </c>
      <c r="L360" s="228">
        <v>15</v>
      </c>
      <c r="M360" s="228">
        <f>G360*(1+L360/100)</f>
        <v>0</v>
      </c>
      <c r="N360" s="228">
        <v>0</v>
      </c>
      <c r="O360" s="228">
        <f>ROUND(E360*N360,2)</f>
        <v>0</v>
      </c>
      <c r="P360" s="228">
        <v>0</v>
      </c>
      <c r="Q360" s="228">
        <f>ROUND(E360*P360,2)</f>
        <v>0</v>
      </c>
      <c r="R360" s="228"/>
      <c r="S360" s="228" t="s">
        <v>168</v>
      </c>
      <c r="T360" s="228" t="s">
        <v>136</v>
      </c>
      <c r="U360" s="228">
        <v>0.23599999999999999</v>
      </c>
      <c r="V360" s="228">
        <f>ROUND(E360*U360,2)</f>
        <v>0.47</v>
      </c>
      <c r="W360" s="228"/>
      <c r="X360" s="228" t="s">
        <v>164</v>
      </c>
      <c r="Y360" s="209"/>
      <c r="Z360" s="209"/>
      <c r="AA360" s="209"/>
      <c r="AB360" s="209"/>
      <c r="AC360" s="209"/>
      <c r="AD360" s="209"/>
      <c r="AE360" s="209"/>
      <c r="AF360" s="209"/>
      <c r="AG360" s="209" t="s">
        <v>165</v>
      </c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1" x14ac:dyDescent="0.25">
      <c r="A361" s="243">
        <v>171</v>
      </c>
      <c r="B361" s="244" t="s">
        <v>609</v>
      </c>
      <c r="C361" s="251" t="s">
        <v>610</v>
      </c>
      <c r="D361" s="245" t="s">
        <v>163</v>
      </c>
      <c r="E361" s="246">
        <v>1</v>
      </c>
      <c r="F361" s="247"/>
      <c r="G361" s="248">
        <f>ROUND(E361*F361,2)</f>
        <v>0</v>
      </c>
      <c r="H361" s="229">
        <v>0</v>
      </c>
      <c r="I361" s="228">
        <f>ROUND(E361*H361,2)</f>
        <v>0</v>
      </c>
      <c r="J361" s="229">
        <v>272.60000000000002</v>
      </c>
      <c r="K361" s="228">
        <f>ROUND(E361*J361,2)</f>
        <v>272.60000000000002</v>
      </c>
      <c r="L361" s="228">
        <v>15</v>
      </c>
      <c r="M361" s="228">
        <f>G361*(1+L361/100)</f>
        <v>0</v>
      </c>
      <c r="N361" s="228">
        <v>0</v>
      </c>
      <c r="O361" s="228">
        <f>ROUND(E361*N361,2)</f>
        <v>0</v>
      </c>
      <c r="P361" s="228">
        <v>0</v>
      </c>
      <c r="Q361" s="228">
        <f>ROUND(E361*P361,2)</f>
        <v>0</v>
      </c>
      <c r="R361" s="228"/>
      <c r="S361" s="228" t="s">
        <v>168</v>
      </c>
      <c r="T361" s="228" t="s">
        <v>136</v>
      </c>
      <c r="U361" s="228">
        <v>0.48</v>
      </c>
      <c r="V361" s="228">
        <f>ROUND(E361*U361,2)</f>
        <v>0.48</v>
      </c>
      <c r="W361" s="228"/>
      <c r="X361" s="228" t="s">
        <v>164</v>
      </c>
      <c r="Y361" s="209"/>
      <c r="Z361" s="209"/>
      <c r="AA361" s="209"/>
      <c r="AB361" s="209"/>
      <c r="AC361" s="209"/>
      <c r="AD361" s="209"/>
      <c r="AE361" s="209"/>
      <c r="AF361" s="209"/>
      <c r="AG361" s="209" t="s">
        <v>165</v>
      </c>
      <c r="AH361" s="209"/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outlineLevel="1" x14ac:dyDescent="0.25">
      <c r="A362" s="243">
        <v>172</v>
      </c>
      <c r="B362" s="244" t="s">
        <v>611</v>
      </c>
      <c r="C362" s="251" t="s">
        <v>612</v>
      </c>
      <c r="D362" s="245" t="s">
        <v>163</v>
      </c>
      <c r="E362" s="246">
        <v>1</v>
      </c>
      <c r="F362" s="247"/>
      <c r="G362" s="248">
        <f>ROUND(E362*F362,2)</f>
        <v>0</v>
      </c>
      <c r="H362" s="229">
        <v>0</v>
      </c>
      <c r="I362" s="228">
        <f>ROUND(E362*H362,2)</f>
        <v>0</v>
      </c>
      <c r="J362" s="229">
        <v>114.4</v>
      </c>
      <c r="K362" s="228">
        <f>ROUND(E362*J362,2)</f>
        <v>114.4</v>
      </c>
      <c r="L362" s="228">
        <v>15</v>
      </c>
      <c r="M362" s="228">
        <f>G362*(1+L362/100)</f>
        <v>0</v>
      </c>
      <c r="N362" s="228">
        <v>0</v>
      </c>
      <c r="O362" s="228">
        <f>ROUND(E362*N362,2)</f>
        <v>0</v>
      </c>
      <c r="P362" s="228">
        <v>0</v>
      </c>
      <c r="Q362" s="228">
        <f>ROUND(E362*P362,2)</f>
        <v>0</v>
      </c>
      <c r="R362" s="228"/>
      <c r="S362" s="228" t="s">
        <v>168</v>
      </c>
      <c r="T362" s="228" t="s">
        <v>136</v>
      </c>
      <c r="U362" s="228">
        <v>0.20166999999999999</v>
      </c>
      <c r="V362" s="228">
        <f>ROUND(E362*U362,2)</f>
        <v>0.2</v>
      </c>
      <c r="W362" s="228"/>
      <c r="X362" s="228" t="s">
        <v>164</v>
      </c>
      <c r="Y362" s="209"/>
      <c r="Z362" s="209"/>
      <c r="AA362" s="209"/>
      <c r="AB362" s="209"/>
      <c r="AC362" s="209"/>
      <c r="AD362" s="209"/>
      <c r="AE362" s="209"/>
      <c r="AF362" s="209"/>
      <c r="AG362" s="209" t="s">
        <v>165</v>
      </c>
      <c r="AH362" s="209"/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outlineLevel="1" x14ac:dyDescent="0.25">
      <c r="A363" s="243">
        <v>173</v>
      </c>
      <c r="B363" s="244" t="s">
        <v>613</v>
      </c>
      <c r="C363" s="251" t="s">
        <v>614</v>
      </c>
      <c r="D363" s="245" t="s">
        <v>163</v>
      </c>
      <c r="E363" s="246">
        <v>1</v>
      </c>
      <c r="F363" s="247"/>
      <c r="G363" s="248">
        <f>ROUND(E363*F363,2)</f>
        <v>0</v>
      </c>
      <c r="H363" s="229">
        <v>174.8</v>
      </c>
      <c r="I363" s="228">
        <f>ROUND(E363*H363,2)</f>
        <v>174.8</v>
      </c>
      <c r="J363" s="229">
        <v>0</v>
      </c>
      <c r="K363" s="228">
        <f>ROUND(E363*J363,2)</f>
        <v>0</v>
      </c>
      <c r="L363" s="228">
        <v>15</v>
      </c>
      <c r="M363" s="228">
        <f>G363*(1+L363/100)</f>
        <v>0</v>
      </c>
      <c r="N363" s="228">
        <v>1.0000000000000001E-5</v>
      </c>
      <c r="O363" s="228">
        <f>ROUND(E363*N363,2)</f>
        <v>0</v>
      </c>
      <c r="P363" s="228">
        <v>0</v>
      </c>
      <c r="Q363" s="228">
        <f>ROUND(E363*P363,2)</f>
        <v>0</v>
      </c>
      <c r="R363" s="228" t="s">
        <v>444</v>
      </c>
      <c r="S363" s="228" t="s">
        <v>168</v>
      </c>
      <c r="T363" s="228" t="s">
        <v>136</v>
      </c>
      <c r="U363" s="228">
        <v>0</v>
      </c>
      <c r="V363" s="228">
        <f>ROUND(E363*U363,2)</f>
        <v>0</v>
      </c>
      <c r="W363" s="228"/>
      <c r="X363" s="228" t="s">
        <v>159</v>
      </c>
      <c r="Y363" s="209"/>
      <c r="Z363" s="209"/>
      <c r="AA363" s="209"/>
      <c r="AB363" s="209"/>
      <c r="AC363" s="209"/>
      <c r="AD363" s="209"/>
      <c r="AE363" s="209"/>
      <c r="AF363" s="209"/>
      <c r="AG363" s="209" t="s">
        <v>160</v>
      </c>
      <c r="AH363" s="209"/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x14ac:dyDescent="0.25">
      <c r="A364" s="231" t="s">
        <v>130</v>
      </c>
      <c r="B364" s="232" t="s">
        <v>100</v>
      </c>
      <c r="C364" s="250" t="s">
        <v>101</v>
      </c>
      <c r="D364" s="233"/>
      <c r="E364" s="234"/>
      <c r="F364" s="235"/>
      <c r="G364" s="236">
        <f>SUMIF(AG365:AG369,"&lt;&gt;NOR",G365:G369)</f>
        <v>0</v>
      </c>
      <c r="H364" s="230"/>
      <c r="I364" s="230">
        <f>SUM(I365:I369)</f>
        <v>0</v>
      </c>
      <c r="J364" s="230"/>
      <c r="K364" s="230">
        <f>SUM(K365:K369)</f>
        <v>10774.08</v>
      </c>
      <c r="L364" s="230"/>
      <c r="M364" s="230">
        <f>SUM(M365:M369)</f>
        <v>0</v>
      </c>
      <c r="N364" s="230"/>
      <c r="O364" s="230">
        <f>SUM(O365:O369)</f>
        <v>0</v>
      </c>
      <c r="P364" s="230"/>
      <c r="Q364" s="230">
        <f>SUM(Q365:Q369)</f>
        <v>0</v>
      </c>
      <c r="R364" s="230"/>
      <c r="S364" s="230"/>
      <c r="T364" s="230"/>
      <c r="U364" s="230"/>
      <c r="V364" s="230">
        <f>SUM(V365:V369)</f>
        <v>14.780000000000001</v>
      </c>
      <c r="W364" s="230"/>
      <c r="X364" s="230"/>
      <c r="AG364" t="s">
        <v>131</v>
      </c>
    </row>
    <row r="365" spans="1:60" outlineLevel="1" x14ac:dyDescent="0.25">
      <c r="A365" s="243">
        <v>174</v>
      </c>
      <c r="B365" s="244" t="s">
        <v>615</v>
      </c>
      <c r="C365" s="251" t="s">
        <v>616</v>
      </c>
      <c r="D365" s="245" t="s">
        <v>260</v>
      </c>
      <c r="E365" s="246">
        <v>2.0870199999999999</v>
      </c>
      <c r="F365" s="247"/>
      <c r="G365" s="248">
        <f>ROUND(E365*F365,2)</f>
        <v>0</v>
      </c>
      <c r="H365" s="229">
        <v>0</v>
      </c>
      <c r="I365" s="228">
        <f>ROUND(E365*H365,2)</f>
        <v>0</v>
      </c>
      <c r="J365" s="229">
        <v>1500</v>
      </c>
      <c r="K365" s="228">
        <f>ROUND(E365*J365,2)</f>
        <v>3130.53</v>
      </c>
      <c r="L365" s="228">
        <v>15</v>
      </c>
      <c r="M365" s="228">
        <f>G365*(1+L365/100)</f>
        <v>0</v>
      </c>
      <c r="N365" s="228">
        <v>0</v>
      </c>
      <c r="O365" s="228">
        <f>ROUND(E365*N365,2)</f>
        <v>0</v>
      </c>
      <c r="P365" s="228">
        <v>0</v>
      </c>
      <c r="Q365" s="228">
        <f>ROUND(E365*P365,2)</f>
        <v>0</v>
      </c>
      <c r="R365" s="228"/>
      <c r="S365" s="228" t="s">
        <v>617</v>
      </c>
      <c r="T365" s="228" t="s">
        <v>136</v>
      </c>
      <c r="U365" s="228">
        <v>0</v>
      </c>
      <c r="V365" s="228">
        <f>ROUND(E365*U365,2)</f>
        <v>0</v>
      </c>
      <c r="W365" s="228"/>
      <c r="X365" s="228" t="s">
        <v>618</v>
      </c>
      <c r="Y365" s="209"/>
      <c r="Z365" s="209"/>
      <c r="AA365" s="209"/>
      <c r="AB365" s="209"/>
      <c r="AC365" s="209"/>
      <c r="AD365" s="209"/>
      <c r="AE365" s="209"/>
      <c r="AF365" s="209"/>
      <c r="AG365" s="209" t="s">
        <v>619</v>
      </c>
      <c r="AH365" s="209"/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outlineLevel="1" x14ac:dyDescent="0.25">
      <c r="A366" s="243">
        <v>175</v>
      </c>
      <c r="B366" s="244" t="s">
        <v>620</v>
      </c>
      <c r="C366" s="251" t="s">
        <v>621</v>
      </c>
      <c r="D366" s="245" t="s">
        <v>622</v>
      </c>
      <c r="E366" s="246">
        <v>5</v>
      </c>
      <c r="F366" s="247"/>
      <c r="G366" s="248">
        <f>ROUND(E366*F366,2)</f>
        <v>0</v>
      </c>
      <c r="H366" s="229">
        <v>0</v>
      </c>
      <c r="I366" s="228">
        <f>ROUND(E366*H366,2)</f>
        <v>0</v>
      </c>
      <c r="J366" s="229">
        <v>300</v>
      </c>
      <c r="K366" s="228">
        <f>ROUND(E366*J366,2)</f>
        <v>1500</v>
      </c>
      <c r="L366" s="228">
        <v>15</v>
      </c>
      <c r="M366" s="228">
        <f>G366*(1+L366/100)</f>
        <v>0</v>
      </c>
      <c r="N366" s="228">
        <v>0</v>
      </c>
      <c r="O366" s="228">
        <f>ROUND(E366*N366,2)</f>
        <v>0</v>
      </c>
      <c r="P366" s="228">
        <v>0</v>
      </c>
      <c r="Q366" s="228">
        <f>ROUND(E366*P366,2)</f>
        <v>0</v>
      </c>
      <c r="R366" s="228"/>
      <c r="S366" s="228" t="s">
        <v>168</v>
      </c>
      <c r="T366" s="228" t="s">
        <v>136</v>
      </c>
      <c r="U366" s="228">
        <v>0</v>
      </c>
      <c r="V366" s="228">
        <f>ROUND(E366*U366,2)</f>
        <v>0</v>
      </c>
      <c r="W366" s="228"/>
      <c r="X366" s="228" t="s">
        <v>164</v>
      </c>
      <c r="Y366" s="209"/>
      <c r="Z366" s="209"/>
      <c r="AA366" s="209"/>
      <c r="AB366" s="209"/>
      <c r="AC366" s="209"/>
      <c r="AD366" s="209"/>
      <c r="AE366" s="209"/>
      <c r="AF366" s="209"/>
      <c r="AG366" s="209" t="s">
        <v>165</v>
      </c>
      <c r="AH366" s="209"/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</row>
    <row r="367" spans="1:60" outlineLevel="1" x14ac:dyDescent="0.25">
      <c r="A367" s="243">
        <v>176</v>
      </c>
      <c r="B367" s="244" t="s">
        <v>623</v>
      </c>
      <c r="C367" s="251" t="s">
        <v>624</v>
      </c>
      <c r="D367" s="245" t="s">
        <v>260</v>
      </c>
      <c r="E367" s="246">
        <v>2.0870199999999999</v>
      </c>
      <c r="F367" s="247"/>
      <c r="G367" s="248">
        <f>ROUND(E367*F367,2)</f>
        <v>0</v>
      </c>
      <c r="H367" s="229">
        <v>0</v>
      </c>
      <c r="I367" s="228">
        <f>ROUND(E367*H367,2)</f>
        <v>0</v>
      </c>
      <c r="J367" s="229">
        <v>193.8</v>
      </c>
      <c r="K367" s="228">
        <f>ROUND(E367*J367,2)</f>
        <v>404.46</v>
      </c>
      <c r="L367" s="228">
        <v>15</v>
      </c>
      <c r="M367" s="228">
        <f>G367*(1+L367/100)</f>
        <v>0</v>
      </c>
      <c r="N367" s="228">
        <v>0</v>
      </c>
      <c r="O367" s="228">
        <f>ROUND(E367*N367,2)</f>
        <v>0</v>
      </c>
      <c r="P367" s="228">
        <v>0</v>
      </c>
      <c r="Q367" s="228">
        <f>ROUND(E367*P367,2)</f>
        <v>0</v>
      </c>
      <c r="R367" s="228"/>
      <c r="S367" s="228" t="s">
        <v>168</v>
      </c>
      <c r="T367" s="228" t="s">
        <v>136</v>
      </c>
      <c r="U367" s="228">
        <v>0.27700000000000002</v>
      </c>
      <c r="V367" s="228">
        <f>ROUND(E367*U367,2)</f>
        <v>0.57999999999999996</v>
      </c>
      <c r="W367" s="228"/>
      <c r="X367" s="228" t="s">
        <v>618</v>
      </c>
      <c r="Y367" s="209"/>
      <c r="Z367" s="209"/>
      <c r="AA367" s="209"/>
      <c r="AB367" s="209"/>
      <c r="AC367" s="209"/>
      <c r="AD367" s="209"/>
      <c r="AE367" s="209"/>
      <c r="AF367" s="209"/>
      <c r="AG367" s="209" t="s">
        <v>619</v>
      </c>
      <c r="AH367" s="209"/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outlineLevel="1" x14ac:dyDescent="0.25">
      <c r="A368" s="243">
        <v>177</v>
      </c>
      <c r="B368" s="244" t="s">
        <v>625</v>
      </c>
      <c r="C368" s="251" t="s">
        <v>626</v>
      </c>
      <c r="D368" s="245" t="s">
        <v>260</v>
      </c>
      <c r="E368" s="246">
        <v>2.0870199999999999</v>
      </c>
      <c r="F368" s="247"/>
      <c r="G368" s="248">
        <f>ROUND(E368*F368,2)</f>
        <v>0</v>
      </c>
      <c r="H368" s="229">
        <v>0</v>
      </c>
      <c r="I368" s="228">
        <f>ROUND(E368*H368,2)</f>
        <v>0</v>
      </c>
      <c r="J368" s="229">
        <v>811.9</v>
      </c>
      <c r="K368" s="228">
        <f>ROUND(E368*J368,2)</f>
        <v>1694.45</v>
      </c>
      <c r="L368" s="228">
        <v>15</v>
      </c>
      <c r="M368" s="228">
        <f>G368*(1+L368/100)</f>
        <v>0</v>
      </c>
      <c r="N368" s="228">
        <v>0</v>
      </c>
      <c r="O368" s="228">
        <f>ROUND(E368*N368,2)</f>
        <v>0</v>
      </c>
      <c r="P368" s="228">
        <v>0</v>
      </c>
      <c r="Q368" s="228">
        <f>ROUND(E368*P368,2)</f>
        <v>0</v>
      </c>
      <c r="R368" s="228"/>
      <c r="S368" s="228" t="s">
        <v>168</v>
      </c>
      <c r="T368" s="228" t="s">
        <v>136</v>
      </c>
      <c r="U368" s="228">
        <v>2.0089999999999999</v>
      </c>
      <c r="V368" s="228">
        <f>ROUND(E368*U368,2)</f>
        <v>4.1900000000000004</v>
      </c>
      <c r="W368" s="228"/>
      <c r="X368" s="228" t="s">
        <v>618</v>
      </c>
      <c r="Y368" s="209"/>
      <c r="Z368" s="209"/>
      <c r="AA368" s="209"/>
      <c r="AB368" s="209"/>
      <c r="AC368" s="209"/>
      <c r="AD368" s="209"/>
      <c r="AE368" s="209"/>
      <c r="AF368" s="209"/>
      <c r="AG368" s="209" t="s">
        <v>619</v>
      </c>
      <c r="AH368" s="209"/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1" x14ac:dyDescent="0.25">
      <c r="A369" s="243">
        <v>178</v>
      </c>
      <c r="B369" s="244" t="s">
        <v>627</v>
      </c>
      <c r="C369" s="251" t="s">
        <v>628</v>
      </c>
      <c r="D369" s="245" t="s">
        <v>260</v>
      </c>
      <c r="E369" s="246">
        <v>10.4351</v>
      </c>
      <c r="F369" s="247"/>
      <c r="G369" s="248">
        <f>ROUND(E369*F369,2)</f>
        <v>0</v>
      </c>
      <c r="H369" s="229">
        <v>0</v>
      </c>
      <c r="I369" s="228">
        <f>ROUND(E369*H369,2)</f>
        <v>0</v>
      </c>
      <c r="J369" s="229">
        <v>387.6</v>
      </c>
      <c r="K369" s="228">
        <f>ROUND(E369*J369,2)</f>
        <v>4044.64</v>
      </c>
      <c r="L369" s="228">
        <v>15</v>
      </c>
      <c r="M369" s="228">
        <f>G369*(1+L369/100)</f>
        <v>0</v>
      </c>
      <c r="N369" s="228">
        <v>0</v>
      </c>
      <c r="O369" s="228">
        <f>ROUND(E369*N369,2)</f>
        <v>0</v>
      </c>
      <c r="P369" s="228">
        <v>0</v>
      </c>
      <c r="Q369" s="228">
        <f>ROUND(E369*P369,2)</f>
        <v>0</v>
      </c>
      <c r="R369" s="228"/>
      <c r="S369" s="228" t="s">
        <v>168</v>
      </c>
      <c r="T369" s="228" t="s">
        <v>136</v>
      </c>
      <c r="U369" s="228">
        <v>0.95899999999999996</v>
      </c>
      <c r="V369" s="228">
        <f>ROUND(E369*U369,2)</f>
        <v>10.01</v>
      </c>
      <c r="W369" s="228"/>
      <c r="X369" s="228" t="s">
        <v>618</v>
      </c>
      <c r="Y369" s="209"/>
      <c r="Z369" s="209"/>
      <c r="AA369" s="209"/>
      <c r="AB369" s="209"/>
      <c r="AC369" s="209"/>
      <c r="AD369" s="209"/>
      <c r="AE369" s="209"/>
      <c r="AF369" s="209"/>
      <c r="AG369" s="209" t="s">
        <v>619</v>
      </c>
      <c r="AH369" s="209"/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x14ac:dyDescent="0.25">
      <c r="A370" s="231" t="s">
        <v>130</v>
      </c>
      <c r="B370" s="232" t="s">
        <v>62</v>
      </c>
      <c r="C370" s="250" t="s">
        <v>63</v>
      </c>
      <c r="D370" s="233"/>
      <c r="E370" s="234"/>
      <c r="F370" s="235"/>
      <c r="G370" s="236">
        <f>SUMIF(AG371:AG372,"&lt;&gt;NOR",G371:G372)</f>
        <v>0</v>
      </c>
      <c r="H370" s="230"/>
      <c r="I370" s="230">
        <f>SUM(I371:I372)</f>
        <v>48.56</v>
      </c>
      <c r="J370" s="230"/>
      <c r="K370" s="230">
        <f>SUM(K371:K372)</f>
        <v>684.72</v>
      </c>
      <c r="L370" s="230"/>
      <c r="M370" s="230">
        <f>SUM(M371:M372)</f>
        <v>0</v>
      </c>
      <c r="N370" s="230"/>
      <c r="O370" s="230">
        <f>SUM(O371:O372)</f>
        <v>0</v>
      </c>
      <c r="P370" s="230"/>
      <c r="Q370" s="230">
        <f>SUM(Q371:Q372)</f>
        <v>0.12</v>
      </c>
      <c r="R370" s="230"/>
      <c r="S370" s="230"/>
      <c r="T370" s="230"/>
      <c r="U370" s="230"/>
      <c r="V370" s="230">
        <f>SUM(V371:V372)</f>
        <v>1.5</v>
      </c>
      <c r="W370" s="230"/>
      <c r="X370" s="230"/>
      <c r="AG370" t="s">
        <v>131</v>
      </c>
    </row>
    <row r="371" spans="1:60" outlineLevel="1" x14ac:dyDescent="0.25">
      <c r="A371" s="237">
        <v>179</v>
      </c>
      <c r="B371" s="238" t="s">
        <v>629</v>
      </c>
      <c r="C371" s="252" t="s">
        <v>630</v>
      </c>
      <c r="D371" s="239" t="s">
        <v>171</v>
      </c>
      <c r="E371" s="240">
        <v>1.6</v>
      </c>
      <c r="F371" s="241"/>
      <c r="G371" s="242">
        <f>ROUND(E371*F371,2)</f>
        <v>0</v>
      </c>
      <c r="H371" s="229">
        <v>30.35</v>
      </c>
      <c r="I371" s="228">
        <f>ROUND(E371*H371,2)</f>
        <v>48.56</v>
      </c>
      <c r="J371" s="229">
        <v>427.95</v>
      </c>
      <c r="K371" s="228">
        <f>ROUND(E371*J371,2)</f>
        <v>684.72</v>
      </c>
      <c r="L371" s="228">
        <v>15</v>
      </c>
      <c r="M371" s="228">
        <f>G371*(1+L371/100)</f>
        <v>0</v>
      </c>
      <c r="N371" s="228">
        <v>1.17E-3</v>
      </c>
      <c r="O371" s="228">
        <f>ROUND(E371*N371,2)</f>
        <v>0</v>
      </c>
      <c r="P371" s="228">
        <v>7.5999999999999998E-2</v>
      </c>
      <c r="Q371" s="228">
        <f>ROUND(E371*P371,2)</f>
        <v>0.12</v>
      </c>
      <c r="R371" s="228"/>
      <c r="S371" s="228" t="s">
        <v>168</v>
      </c>
      <c r="T371" s="228" t="s">
        <v>136</v>
      </c>
      <c r="U371" s="228">
        <v>0.93899999999999995</v>
      </c>
      <c r="V371" s="228">
        <f>ROUND(E371*U371,2)</f>
        <v>1.5</v>
      </c>
      <c r="W371" s="228"/>
      <c r="X371" s="228" t="s">
        <v>164</v>
      </c>
      <c r="Y371" s="209"/>
      <c r="Z371" s="209"/>
      <c r="AA371" s="209"/>
      <c r="AB371" s="209"/>
      <c r="AC371" s="209"/>
      <c r="AD371" s="209"/>
      <c r="AE371" s="209"/>
      <c r="AF371" s="209"/>
      <c r="AG371" s="209" t="s">
        <v>165</v>
      </c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1" x14ac:dyDescent="0.25">
      <c r="A372" s="226"/>
      <c r="B372" s="227"/>
      <c r="C372" s="264" t="s">
        <v>631</v>
      </c>
      <c r="D372" s="260"/>
      <c r="E372" s="261">
        <v>1.6</v>
      </c>
      <c r="F372" s="228"/>
      <c r="G372" s="228"/>
      <c r="H372" s="228"/>
      <c r="I372" s="228"/>
      <c r="J372" s="228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09"/>
      <c r="Z372" s="209"/>
      <c r="AA372" s="209"/>
      <c r="AB372" s="209"/>
      <c r="AC372" s="209"/>
      <c r="AD372" s="209"/>
      <c r="AE372" s="209"/>
      <c r="AF372" s="209"/>
      <c r="AG372" s="209" t="s">
        <v>173</v>
      </c>
      <c r="AH372" s="209">
        <v>0</v>
      </c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x14ac:dyDescent="0.25">
      <c r="A373" s="231" t="s">
        <v>130</v>
      </c>
      <c r="B373" s="232" t="s">
        <v>56</v>
      </c>
      <c r="C373" s="250" t="s">
        <v>57</v>
      </c>
      <c r="D373" s="233"/>
      <c r="E373" s="234"/>
      <c r="F373" s="235"/>
      <c r="G373" s="236">
        <f>SUMIF(AG374:AG375,"&lt;&gt;NOR",G374:G375)</f>
        <v>0</v>
      </c>
      <c r="H373" s="230"/>
      <c r="I373" s="230">
        <f>SUM(I374:I375)</f>
        <v>73.58</v>
      </c>
      <c r="J373" s="230"/>
      <c r="K373" s="230">
        <f>SUM(K374:K375)</f>
        <v>598.41999999999996</v>
      </c>
      <c r="L373" s="230"/>
      <c r="M373" s="230">
        <f>SUM(M374:M375)</f>
        <v>0</v>
      </c>
      <c r="N373" s="230"/>
      <c r="O373" s="230">
        <f>SUM(O374:O375)</f>
        <v>0.01</v>
      </c>
      <c r="P373" s="230"/>
      <c r="Q373" s="230">
        <f>SUM(Q374:Q375)</f>
        <v>0</v>
      </c>
      <c r="R373" s="230"/>
      <c r="S373" s="230"/>
      <c r="T373" s="230"/>
      <c r="U373" s="230"/>
      <c r="V373" s="230">
        <f>SUM(V374:V375)</f>
        <v>0.88</v>
      </c>
      <c r="W373" s="230"/>
      <c r="X373" s="230"/>
      <c r="AG373" t="s">
        <v>131</v>
      </c>
    </row>
    <row r="374" spans="1:60" ht="20.399999999999999" outlineLevel="1" x14ac:dyDescent="0.25">
      <c r="A374" s="237">
        <v>180</v>
      </c>
      <c r="B374" s="238" t="s">
        <v>632</v>
      </c>
      <c r="C374" s="252" t="s">
        <v>633</v>
      </c>
      <c r="D374" s="239" t="s">
        <v>237</v>
      </c>
      <c r="E374" s="240">
        <v>4.8</v>
      </c>
      <c r="F374" s="241"/>
      <c r="G374" s="242">
        <f>ROUND(E374*F374,2)</f>
        <v>0</v>
      </c>
      <c r="H374" s="229">
        <v>15.33</v>
      </c>
      <c r="I374" s="228">
        <f>ROUND(E374*H374,2)</f>
        <v>73.58</v>
      </c>
      <c r="J374" s="229">
        <v>124.67</v>
      </c>
      <c r="K374" s="228">
        <f>ROUND(E374*J374,2)</f>
        <v>598.41999999999996</v>
      </c>
      <c r="L374" s="228">
        <v>15</v>
      </c>
      <c r="M374" s="228">
        <f>G374*(1+L374/100)</f>
        <v>0</v>
      </c>
      <c r="N374" s="228">
        <v>2.3800000000000002E-3</v>
      </c>
      <c r="O374" s="228">
        <f>ROUND(E374*N374,2)</f>
        <v>0.01</v>
      </c>
      <c r="P374" s="228">
        <v>0</v>
      </c>
      <c r="Q374" s="228">
        <f>ROUND(E374*P374,2)</f>
        <v>0</v>
      </c>
      <c r="R374" s="228"/>
      <c r="S374" s="228" t="s">
        <v>168</v>
      </c>
      <c r="T374" s="228" t="s">
        <v>136</v>
      </c>
      <c r="U374" s="228">
        <v>0.18232999999999999</v>
      </c>
      <c r="V374" s="228">
        <f>ROUND(E374*U374,2)</f>
        <v>0.88</v>
      </c>
      <c r="W374" s="228"/>
      <c r="X374" s="228" t="s">
        <v>164</v>
      </c>
      <c r="Y374" s="209"/>
      <c r="Z374" s="209"/>
      <c r="AA374" s="209"/>
      <c r="AB374" s="209"/>
      <c r="AC374" s="209"/>
      <c r="AD374" s="209"/>
      <c r="AE374" s="209"/>
      <c r="AF374" s="209"/>
      <c r="AG374" s="209" t="s">
        <v>165</v>
      </c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ht="20.399999999999999" outlineLevel="1" x14ac:dyDescent="0.25">
      <c r="A375" s="226"/>
      <c r="B375" s="227"/>
      <c r="C375" s="264" t="s">
        <v>634</v>
      </c>
      <c r="D375" s="260"/>
      <c r="E375" s="261">
        <v>4.8</v>
      </c>
      <c r="F375" s="228"/>
      <c r="G375" s="228"/>
      <c r="H375" s="228"/>
      <c r="I375" s="228"/>
      <c r="J375" s="228"/>
      <c r="K375" s="228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09"/>
      <c r="Z375" s="209"/>
      <c r="AA375" s="209"/>
      <c r="AB375" s="209"/>
      <c r="AC375" s="209"/>
      <c r="AD375" s="209"/>
      <c r="AE375" s="209"/>
      <c r="AF375" s="209"/>
      <c r="AG375" s="209" t="s">
        <v>173</v>
      </c>
      <c r="AH375" s="209">
        <v>0</v>
      </c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x14ac:dyDescent="0.25">
      <c r="A376" s="231" t="s">
        <v>130</v>
      </c>
      <c r="B376" s="232" t="s">
        <v>100</v>
      </c>
      <c r="C376" s="250" t="s">
        <v>101</v>
      </c>
      <c r="D376" s="233"/>
      <c r="E376" s="234"/>
      <c r="F376" s="235"/>
      <c r="G376" s="236">
        <f>SUMIF(AG377:AG380,"&lt;&gt;NOR",G377:G380)</f>
        <v>0</v>
      </c>
      <c r="H376" s="230"/>
      <c r="I376" s="230">
        <f>SUM(I377:I380)</f>
        <v>0</v>
      </c>
      <c r="J376" s="230"/>
      <c r="K376" s="230">
        <f>SUM(K377:K380)</f>
        <v>2390.8900000000003</v>
      </c>
      <c r="L376" s="230"/>
      <c r="M376" s="230">
        <f>SUM(M377:M380)</f>
        <v>0</v>
      </c>
      <c r="N376" s="230"/>
      <c r="O376" s="230">
        <f>SUM(O377:O380)</f>
        <v>0</v>
      </c>
      <c r="P376" s="230"/>
      <c r="Q376" s="230">
        <f>SUM(Q377:Q380)</f>
        <v>0</v>
      </c>
      <c r="R376" s="230"/>
      <c r="S376" s="230"/>
      <c r="T376" s="230"/>
      <c r="U376" s="230"/>
      <c r="V376" s="230">
        <f>SUM(V377:V380)</f>
        <v>3.6500000000000004</v>
      </c>
      <c r="W376" s="230"/>
      <c r="X376" s="230"/>
      <c r="AG376" t="s">
        <v>131</v>
      </c>
    </row>
    <row r="377" spans="1:60" outlineLevel="1" x14ac:dyDescent="0.25">
      <c r="A377" s="243">
        <v>181</v>
      </c>
      <c r="B377" s="244" t="s">
        <v>635</v>
      </c>
      <c r="C377" s="251" t="s">
        <v>636</v>
      </c>
      <c r="D377" s="245" t="s">
        <v>260</v>
      </c>
      <c r="E377" s="246">
        <v>2.0870199999999999</v>
      </c>
      <c r="F377" s="247"/>
      <c r="G377" s="248">
        <f>ROUND(E377*F377,2)</f>
        <v>0</v>
      </c>
      <c r="H377" s="229">
        <v>0</v>
      </c>
      <c r="I377" s="228">
        <f>ROUND(E377*H377,2)</f>
        <v>0</v>
      </c>
      <c r="J377" s="229">
        <v>269.7</v>
      </c>
      <c r="K377" s="228">
        <f>ROUND(E377*J377,2)</f>
        <v>562.87</v>
      </c>
      <c r="L377" s="228">
        <v>15</v>
      </c>
      <c r="M377" s="228">
        <f>G377*(1+L377/100)</f>
        <v>0</v>
      </c>
      <c r="N377" s="228">
        <v>0</v>
      </c>
      <c r="O377" s="228">
        <f>ROUND(E377*N377,2)</f>
        <v>0</v>
      </c>
      <c r="P377" s="228">
        <v>0</v>
      </c>
      <c r="Q377" s="228">
        <f>ROUND(E377*P377,2)</f>
        <v>0</v>
      </c>
      <c r="R377" s="228"/>
      <c r="S377" s="228" t="s">
        <v>168</v>
      </c>
      <c r="T377" s="228" t="s">
        <v>136</v>
      </c>
      <c r="U377" s="228">
        <v>0.49</v>
      </c>
      <c r="V377" s="228">
        <f>ROUND(E377*U377,2)</f>
        <v>1.02</v>
      </c>
      <c r="W377" s="228"/>
      <c r="X377" s="228" t="s">
        <v>618</v>
      </c>
      <c r="Y377" s="209"/>
      <c r="Z377" s="209"/>
      <c r="AA377" s="209"/>
      <c r="AB377" s="209"/>
      <c r="AC377" s="209"/>
      <c r="AD377" s="209"/>
      <c r="AE377" s="209"/>
      <c r="AF377" s="209"/>
      <c r="AG377" s="209" t="s">
        <v>619</v>
      </c>
      <c r="AH377" s="209"/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outlineLevel="1" x14ac:dyDescent="0.25">
      <c r="A378" s="243">
        <v>182</v>
      </c>
      <c r="B378" s="244" t="s">
        <v>637</v>
      </c>
      <c r="C378" s="251" t="s">
        <v>638</v>
      </c>
      <c r="D378" s="245" t="s">
        <v>260</v>
      </c>
      <c r="E378" s="246">
        <v>41.740400000000001</v>
      </c>
      <c r="F378" s="247"/>
      <c r="G378" s="248">
        <f>ROUND(E378*F378,2)</f>
        <v>0</v>
      </c>
      <c r="H378" s="229">
        <v>0</v>
      </c>
      <c r="I378" s="228">
        <f>ROUND(E378*H378,2)</f>
        <v>0</v>
      </c>
      <c r="J378" s="229">
        <v>18.399999999999999</v>
      </c>
      <c r="K378" s="228">
        <f>ROUND(E378*J378,2)</f>
        <v>768.02</v>
      </c>
      <c r="L378" s="228">
        <v>15</v>
      </c>
      <c r="M378" s="228">
        <f>G378*(1+L378/100)</f>
        <v>0</v>
      </c>
      <c r="N378" s="228">
        <v>0</v>
      </c>
      <c r="O378" s="228">
        <f>ROUND(E378*N378,2)</f>
        <v>0</v>
      </c>
      <c r="P378" s="228">
        <v>0</v>
      </c>
      <c r="Q378" s="228">
        <f>ROUND(E378*P378,2)</f>
        <v>0</v>
      </c>
      <c r="R378" s="228"/>
      <c r="S378" s="228" t="s">
        <v>168</v>
      </c>
      <c r="T378" s="228" t="s">
        <v>136</v>
      </c>
      <c r="U378" s="228">
        <v>0</v>
      </c>
      <c r="V378" s="228">
        <f>ROUND(E378*U378,2)</f>
        <v>0</v>
      </c>
      <c r="W378" s="228"/>
      <c r="X378" s="228" t="s">
        <v>618</v>
      </c>
      <c r="Y378" s="209"/>
      <c r="Z378" s="209"/>
      <c r="AA378" s="209"/>
      <c r="AB378" s="209"/>
      <c r="AC378" s="209"/>
      <c r="AD378" s="209"/>
      <c r="AE378" s="209"/>
      <c r="AF378" s="209"/>
      <c r="AG378" s="209" t="s">
        <v>619</v>
      </c>
      <c r="AH378" s="209"/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1" x14ac:dyDescent="0.25">
      <c r="A379" s="243">
        <v>183</v>
      </c>
      <c r="B379" s="244" t="s">
        <v>639</v>
      </c>
      <c r="C379" s="251" t="s">
        <v>640</v>
      </c>
      <c r="D379" s="245" t="s">
        <v>260</v>
      </c>
      <c r="E379" s="246">
        <v>2.0870199999999999</v>
      </c>
      <c r="F379" s="247"/>
      <c r="G379" s="248">
        <f>ROUND(E379*F379,2)</f>
        <v>0</v>
      </c>
      <c r="H379" s="229">
        <v>0</v>
      </c>
      <c r="I379" s="228">
        <f>ROUND(E379*H379,2)</f>
        <v>0</v>
      </c>
      <c r="J379" s="229">
        <v>380.7</v>
      </c>
      <c r="K379" s="228">
        <f>ROUND(E379*J379,2)</f>
        <v>794.53</v>
      </c>
      <c r="L379" s="228">
        <v>15</v>
      </c>
      <c r="M379" s="228">
        <f>G379*(1+L379/100)</f>
        <v>0</v>
      </c>
      <c r="N379" s="228">
        <v>0</v>
      </c>
      <c r="O379" s="228">
        <f>ROUND(E379*N379,2)</f>
        <v>0</v>
      </c>
      <c r="P379" s="228">
        <v>0</v>
      </c>
      <c r="Q379" s="228">
        <f>ROUND(E379*P379,2)</f>
        <v>0</v>
      </c>
      <c r="R379" s="228"/>
      <c r="S379" s="228" t="s">
        <v>168</v>
      </c>
      <c r="T379" s="228" t="s">
        <v>136</v>
      </c>
      <c r="U379" s="228">
        <v>0.94199999999999995</v>
      </c>
      <c r="V379" s="228">
        <f>ROUND(E379*U379,2)</f>
        <v>1.97</v>
      </c>
      <c r="W379" s="228"/>
      <c r="X379" s="228" t="s">
        <v>618</v>
      </c>
      <c r="Y379" s="209"/>
      <c r="Z379" s="209"/>
      <c r="AA379" s="209"/>
      <c r="AB379" s="209"/>
      <c r="AC379" s="209"/>
      <c r="AD379" s="209"/>
      <c r="AE379" s="209"/>
      <c r="AF379" s="209"/>
      <c r="AG379" s="209" t="s">
        <v>619</v>
      </c>
      <c r="AH379" s="209"/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outlineLevel="1" x14ac:dyDescent="0.25">
      <c r="A380" s="237">
        <v>184</v>
      </c>
      <c r="B380" s="238" t="s">
        <v>641</v>
      </c>
      <c r="C380" s="252" t="s">
        <v>642</v>
      </c>
      <c r="D380" s="239" t="s">
        <v>260</v>
      </c>
      <c r="E380" s="240">
        <v>6.2610599999999996</v>
      </c>
      <c r="F380" s="241"/>
      <c r="G380" s="242">
        <f>ROUND(E380*F380,2)</f>
        <v>0</v>
      </c>
      <c r="H380" s="229">
        <v>0</v>
      </c>
      <c r="I380" s="228">
        <f>ROUND(E380*H380,2)</f>
        <v>0</v>
      </c>
      <c r="J380" s="229">
        <v>42.4</v>
      </c>
      <c r="K380" s="228">
        <f>ROUND(E380*J380,2)</f>
        <v>265.47000000000003</v>
      </c>
      <c r="L380" s="228">
        <v>15</v>
      </c>
      <c r="M380" s="228">
        <f>G380*(1+L380/100)</f>
        <v>0</v>
      </c>
      <c r="N380" s="228">
        <v>0</v>
      </c>
      <c r="O380" s="228">
        <f>ROUND(E380*N380,2)</f>
        <v>0</v>
      </c>
      <c r="P380" s="228">
        <v>0</v>
      </c>
      <c r="Q380" s="228">
        <f>ROUND(E380*P380,2)</f>
        <v>0</v>
      </c>
      <c r="R380" s="228"/>
      <c r="S380" s="228" t="s">
        <v>168</v>
      </c>
      <c r="T380" s="228" t="s">
        <v>136</v>
      </c>
      <c r="U380" s="228">
        <v>0.105</v>
      </c>
      <c r="V380" s="228">
        <f>ROUND(E380*U380,2)</f>
        <v>0.66</v>
      </c>
      <c r="W380" s="228"/>
      <c r="X380" s="228" t="s">
        <v>618</v>
      </c>
      <c r="Y380" s="209"/>
      <c r="Z380" s="209"/>
      <c r="AA380" s="209"/>
      <c r="AB380" s="209"/>
      <c r="AC380" s="209"/>
      <c r="AD380" s="209"/>
      <c r="AE380" s="209"/>
      <c r="AF380" s="209"/>
      <c r="AG380" s="209" t="s">
        <v>619</v>
      </c>
      <c r="AH380" s="209"/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x14ac:dyDescent="0.25">
      <c r="A381" s="3"/>
      <c r="B381" s="4"/>
      <c r="C381" s="253"/>
      <c r="D381" s="6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AE381">
        <v>15</v>
      </c>
      <c r="AF381">
        <v>21</v>
      </c>
      <c r="AG381" t="s">
        <v>117</v>
      </c>
    </row>
    <row r="382" spans="1:60" x14ac:dyDescent="0.25">
      <c r="A382" s="212"/>
      <c r="B382" s="213" t="s">
        <v>31</v>
      </c>
      <c r="C382" s="254"/>
      <c r="D382" s="214"/>
      <c r="E382" s="215"/>
      <c r="F382" s="215"/>
      <c r="G382" s="249">
        <f>G8+G10+G12+G20+G26+G56+G69+G80+G113+G115+G117+G125+G140+G150+G164+G171+G206+G210+G221+G233+G269+G290+G302+G324+G359+G364+G370+G373+G376</f>
        <v>0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AE382">
        <f>SUMIF(L7:L380,AE381,G7:G380)</f>
        <v>0</v>
      </c>
      <c r="AF382">
        <f>SUMIF(L7:L380,AF381,G7:G380)</f>
        <v>0</v>
      </c>
      <c r="AG382" t="s">
        <v>153</v>
      </c>
    </row>
    <row r="383" spans="1:60" x14ac:dyDescent="0.25">
      <c r="A383" s="3"/>
      <c r="B383" s="4"/>
      <c r="C383" s="253"/>
      <c r="D383" s="6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60" x14ac:dyDescent="0.25">
      <c r="A384" s="3"/>
      <c r="B384" s="4"/>
      <c r="C384" s="253"/>
      <c r="D384" s="6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33" x14ac:dyDescent="0.25">
      <c r="A385" s="216" t="s">
        <v>154</v>
      </c>
      <c r="B385" s="216"/>
      <c r="C385" s="255"/>
      <c r="D385" s="6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33" x14ac:dyDescent="0.25">
      <c r="A386" s="217"/>
      <c r="B386" s="218"/>
      <c r="C386" s="256"/>
      <c r="D386" s="218"/>
      <c r="E386" s="218"/>
      <c r="F386" s="218"/>
      <c r="G386" s="219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AG386" t="s">
        <v>155</v>
      </c>
    </row>
    <row r="387" spans="1:33" x14ac:dyDescent="0.25">
      <c r="A387" s="220"/>
      <c r="B387" s="221"/>
      <c r="C387" s="257"/>
      <c r="D387" s="221"/>
      <c r="E387" s="221"/>
      <c r="F387" s="221"/>
      <c r="G387" s="22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33" x14ac:dyDescent="0.25">
      <c r="A388" s="220"/>
      <c r="B388" s="221"/>
      <c r="C388" s="257"/>
      <c r="D388" s="221"/>
      <c r="E388" s="221"/>
      <c r="F388" s="221"/>
      <c r="G388" s="22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33" x14ac:dyDescent="0.25">
      <c r="A389" s="220"/>
      <c r="B389" s="221"/>
      <c r="C389" s="257"/>
      <c r="D389" s="221"/>
      <c r="E389" s="221"/>
      <c r="F389" s="221"/>
      <c r="G389" s="22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33" x14ac:dyDescent="0.25">
      <c r="A390" s="223"/>
      <c r="B390" s="224"/>
      <c r="C390" s="258"/>
      <c r="D390" s="224"/>
      <c r="E390" s="224"/>
      <c r="F390" s="224"/>
      <c r="G390" s="225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33" x14ac:dyDescent="0.25">
      <c r="A391" s="3"/>
      <c r="B391" s="4"/>
      <c r="C391" s="253"/>
      <c r="D391" s="6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33" x14ac:dyDescent="0.25">
      <c r="C392" s="259"/>
      <c r="D392" s="10"/>
      <c r="AG392" t="s">
        <v>156</v>
      </c>
    </row>
    <row r="393" spans="1:33" x14ac:dyDescent="0.25">
      <c r="D393" s="10"/>
    </row>
    <row r="394" spans="1:33" x14ac:dyDescent="0.25">
      <c r="D394" s="10"/>
    </row>
    <row r="395" spans="1:33" x14ac:dyDescent="0.25">
      <c r="D395" s="10"/>
    </row>
    <row r="396" spans="1:33" x14ac:dyDescent="0.25">
      <c r="D396" s="10"/>
    </row>
    <row r="397" spans="1:33" x14ac:dyDescent="0.25">
      <c r="D397" s="10"/>
    </row>
    <row r="398" spans="1:33" x14ac:dyDescent="0.25">
      <c r="D398" s="10"/>
    </row>
    <row r="399" spans="1:33" x14ac:dyDescent="0.25">
      <c r="D399" s="10"/>
    </row>
    <row r="400" spans="1:33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385:C385"/>
    <mergeCell ref="A386:G390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Y465" sqref="Y465"/>
    </sheetView>
  </sheetViews>
  <sheetFormatPr defaultRowHeight="13.2" outlineLevelRow="1" x14ac:dyDescent="0.25"/>
  <cols>
    <col min="1" max="1" width="3.44140625" customWidth="1"/>
    <col min="2" max="2" width="12.6640625" style="174" customWidth="1"/>
    <col min="3" max="3" width="38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105</v>
      </c>
    </row>
    <row r="2" spans="1:60" ht="25.05" customHeight="1" x14ac:dyDescent="0.25">
      <c r="A2" s="195" t="s">
        <v>8</v>
      </c>
      <c r="B2" s="49"/>
      <c r="C2" s="198" t="s">
        <v>43</v>
      </c>
      <c r="D2" s="196"/>
      <c r="E2" s="196"/>
      <c r="F2" s="196"/>
      <c r="G2" s="197"/>
      <c r="AG2" t="s">
        <v>106</v>
      </c>
    </row>
    <row r="3" spans="1:60" ht="25.05" customHeight="1" x14ac:dyDescent="0.25">
      <c r="A3" s="195" t="s">
        <v>9</v>
      </c>
      <c r="B3" s="49"/>
      <c r="C3" s="198" t="s">
        <v>759</v>
      </c>
      <c r="D3" s="196"/>
      <c r="E3" s="196"/>
      <c r="F3" s="196"/>
      <c r="G3" s="197"/>
      <c r="AC3" s="174" t="s">
        <v>106</v>
      </c>
      <c r="AG3" t="s">
        <v>107</v>
      </c>
    </row>
    <row r="4" spans="1:60" ht="25.05" customHeight="1" x14ac:dyDescent="0.25">
      <c r="A4" s="199" t="s">
        <v>10</v>
      </c>
      <c r="B4" s="200"/>
      <c r="C4" s="201" t="s">
        <v>756</v>
      </c>
      <c r="D4" s="202"/>
      <c r="E4" s="202"/>
      <c r="F4" s="202"/>
      <c r="G4" s="203"/>
      <c r="AG4" t="s">
        <v>108</v>
      </c>
    </row>
    <row r="5" spans="1:60" x14ac:dyDescent="0.25">
      <c r="D5" s="10"/>
    </row>
    <row r="6" spans="1:60" ht="39.6" x14ac:dyDescent="0.25">
      <c r="A6" s="205" t="s">
        <v>109</v>
      </c>
      <c r="B6" s="207" t="s">
        <v>110</v>
      </c>
      <c r="C6" s="207" t="s">
        <v>111</v>
      </c>
      <c r="D6" s="206" t="s">
        <v>112</v>
      </c>
      <c r="E6" s="205" t="s">
        <v>113</v>
      </c>
      <c r="F6" s="204" t="s">
        <v>114</v>
      </c>
      <c r="G6" s="205" t="s">
        <v>31</v>
      </c>
      <c r="H6" s="208" t="s">
        <v>32</v>
      </c>
      <c r="I6" s="208" t="s">
        <v>115</v>
      </c>
      <c r="J6" s="208" t="s">
        <v>33</v>
      </c>
      <c r="K6" s="208" t="s">
        <v>116</v>
      </c>
      <c r="L6" s="208" t="s">
        <v>117</v>
      </c>
      <c r="M6" s="208" t="s">
        <v>118</v>
      </c>
      <c r="N6" s="208" t="s">
        <v>119</v>
      </c>
      <c r="O6" s="208" t="s">
        <v>120</v>
      </c>
      <c r="P6" s="208" t="s">
        <v>121</v>
      </c>
      <c r="Q6" s="208" t="s">
        <v>122</v>
      </c>
      <c r="R6" s="208" t="s">
        <v>123</v>
      </c>
      <c r="S6" s="208" t="s">
        <v>124</v>
      </c>
      <c r="T6" s="208" t="s">
        <v>125</v>
      </c>
      <c r="U6" s="208" t="s">
        <v>126</v>
      </c>
      <c r="V6" s="208" t="s">
        <v>127</v>
      </c>
      <c r="W6" s="208" t="s">
        <v>128</v>
      </c>
      <c r="X6" s="208" t="s">
        <v>129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</row>
    <row r="8" spans="1:60" x14ac:dyDescent="0.25">
      <c r="A8" s="231" t="s">
        <v>130</v>
      </c>
      <c r="B8" s="232" t="s">
        <v>52</v>
      </c>
      <c r="C8" s="250" t="s">
        <v>53</v>
      </c>
      <c r="D8" s="233"/>
      <c r="E8" s="234"/>
      <c r="F8" s="235"/>
      <c r="G8" s="236">
        <f>SUMIF(AG9:AG9,"&lt;&gt;NOR",G9:G9)</f>
        <v>0</v>
      </c>
      <c r="H8" s="230"/>
      <c r="I8" s="230">
        <f>SUM(I9:I9)</f>
        <v>1547.9</v>
      </c>
      <c r="J8" s="230"/>
      <c r="K8" s="230">
        <f>SUM(K9:K9)</f>
        <v>0</v>
      </c>
      <c r="L8" s="230"/>
      <c r="M8" s="230">
        <f>SUM(M9:M9)</f>
        <v>0</v>
      </c>
      <c r="N8" s="230"/>
      <c r="O8" s="230">
        <f>SUM(O9:O9)</f>
        <v>0</v>
      </c>
      <c r="P8" s="230"/>
      <c r="Q8" s="230">
        <f>SUM(Q9:Q9)</f>
        <v>0</v>
      </c>
      <c r="R8" s="230"/>
      <c r="S8" s="230"/>
      <c r="T8" s="230"/>
      <c r="U8" s="230"/>
      <c r="V8" s="230">
        <f>SUM(V9:V9)</f>
        <v>0</v>
      </c>
      <c r="W8" s="230"/>
      <c r="X8" s="230"/>
      <c r="AG8" t="s">
        <v>131</v>
      </c>
    </row>
    <row r="9" spans="1:60" outlineLevel="1" x14ac:dyDescent="0.25">
      <c r="A9" s="243">
        <v>1</v>
      </c>
      <c r="B9" s="244" t="s">
        <v>47</v>
      </c>
      <c r="C9" s="251" t="s">
        <v>157</v>
      </c>
      <c r="D9" s="245" t="s">
        <v>158</v>
      </c>
      <c r="E9" s="246">
        <v>1</v>
      </c>
      <c r="F9" s="247"/>
      <c r="G9" s="248">
        <f>ROUND(E9*F9,2)</f>
        <v>0</v>
      </c>
      <c r="H9" s="229">
        <v>1547.9</v>
      </c>
      <c r="I9" s="228">
        <f>ROUND(E9*H9,2)</f>
        <v>1547.9</v>
      </c>
      <c r="J9" s="229">
        <v>0</v>
      </c>
      <c r="K9" s="228">
        <f>ROUND(E9*J9,2)</f>
        <v>0</v>
      </c>
      <c r="L9" s="228">
        <v>15</v>
      </c>
      <c r="M9" s="228">
        <f>G9*(1+L9/100)</f>
        <v>0</v>
      </c>
      <c r="N9" s="228">
        <v>0</v>
      </c>
      <c r="O9" s="228">
        <f>ROUND(E9*N9,2)</f>
        <v>0</v>
      </c>
      <c r="P9" s="228">
        <v>0</v>
      </c>
      <c r="Q9" s="228">
        <f>ROUND(E9*P9,2)</f>
        <v>0</v>
      </c>
      <c r="R9" s="228"/>
      <c r="S9" s="228" t="s">
        <v>135</v>
      </c>
      <c r="T9" s="228" t="s">
        <v>136</v>
      </c>
      <c r="U9" s="228">
        <v>0</v>
      </c>
      <c r="V9" s="228">
        <f>ROUND(E9*U9,2)</f>
        <v>0</v>
      </c>
      <c r="W9" s="228"/>
      <c r="X9" s="228" t="s">
        <v>159</v>
      </c>
      <c r="Y9" s="209"/>
      <c r="Z9" s="209"/>
      <c r="AA9" s="209"/>
      <c r="AB9" s="209"/>
      <c r="AC9" s="209"/>
      <c r="AD9" s="209"/>
      <c r="AE9" s="209"/>
      <c r="AF9" s="209"/>
      <c r="AG9" s="209" t="s">
        <v>160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x14ac:dyDescent="0.25">
      <c r="A10" s="231" t="s">
        <v>130</v>
      </c>
      <c r="B10" s="232" t="s">
        <v>62</v>
      </c>
      <c r="C10" s="250" t="s">
        <v>63</v>
      </c>
      <c r="D10" s="233"/>
      <c r="E10" s="234"/>
      <c r="F10" s="235"/>
      <c r="G10" s="236">
        <f>SUMIF(AG11:AG13,"&lt;&gt;NOR",G11:G13)</f>
        <v>0</v>
      </c>
      <c r="H10" s="230"/>
      <c r="I10" s="230">
        <f>SUM(I11:I13)</f>
        <v>84.98</v>
      </c>
      <c r="J10" s="230"/>
      <c r="K10" s="230">
        <f>SUM(K11:K13)</f>
        <v>1198.26</v>
      </c>
      <c r="L10" s="230"/>
      <c r="M10" s="230">
        <f>SUM(M11:M13)</f>
        <v>0</v>
      </c>
      <c r="N10" s="230"/>
      <c r="O10" s="230">
        <f>SUM(O11:O13)</f>
        <v>0</v>
      </c>
      <c r="P10" s="230"/>
      <c r="Q10" s="230">
        <f>SUM(Q11:Q13)</f>
        <v>0.21</v>
      </c>
      <c r="R10" s="230"/>
      <c r="S10" s="230"/>
      <c r="T10" s="230"/>
      <c r="U10" s="230"/>
      <c r="V10" s="230">
        <f>SUM(V11:V13)</f>
        <v>2.63</v>
      </c>
      <c r="W10" s="230"/>
      <c r="X10" s="230"/>
      <c r="AG10" t="s">
        <v>131</v>
      </c>
    </row>
    <row r="11" spans="1:60" outlineLevel="1" x14ac:dyDescent="0.25">
      <c r="A11" s="237">
        <v>2</v>
      </c>
      <c r="B11" s="238" t="s">
        <v>629</v>
      </c>
      <c r="C11" s="252" t="s">
        <v>630</v>
      </c>
      <c r="D11" s="239" t="s">
        <v>171</v>
      </c>
      <c r="E11" s="240">
        <v>2.8</v>
      </c>
      <c r="F11" s="241"/>
      <c r="G11" s="242">
        <f>ROUND(E11*F11,2)</f>
        <v>0</v>
      </c>
      <c r="H11" s="229">
        <v>30.35</v>
      </c>
      <c r="I11" s="228">
        <f>ROUND(E11*H11,2)</f>
        <v>84.98</v>
      </c>
      <c r="J11" s="229">
        <v>427.95</v>
      </c>
      <c r="K11" s="228">
        <f>ROUND(E11*J11,2)</f>
        <v>1198.26</v>
      </c>
      <c r="L11" s="228">
        <v>15</v>
      </c>
      <c r="M11" s="228">
        <f>G11*(1+L11/100)</f>
        <v>0</v>
      </c>
      <c r="N11" s="228">
        <v>1.17E-3</v>
      </c>
      <c r="O11" s="228">
        <f>ROUND(E11*N11,2)</f>
        <v>0</v>
      </c>
      <c r="P11" s="228">
        <v>7.5999999999999998E-2</v>
      </c>
      <c r="Q11" s="228">
        <f>ROUND(E11*P11,2)</f>
        <v>0.21</v>
      </c>
      <c r="R11" s="228"/>
      <c r="S11" s="228" t="s">
        <v>168</v>
      </c>
      <c r="T11" s="228" t="s">
        <v>136</v>
      </c>
      <c r="U11" s="228">
        <v>0.93899999999999995</v>
      </c>
      <c r="V11" s="228">
        <f>ROUND(E11*U11,2)</f>
        <v>2.63</v>
      </c>
      <c r="W11" s="228"/>
      <c r="X11" s="228" t="s">
        <v>164</v>
      </c>
      <c r="Y11" s="209"/>
      <c r="Z11" s="209"/>
      <c r="AA11" s="209"/>
      <c r="AB11" s="209"/>
      <c r="AC11" s="209"/>
      <c r="AD11" s="209"/>
      <c r="AE11" s="209"/>
      <c r="AF11" s="209"/>
      <c r="AG11" s="209" t="s">
        <v>165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26"/>
      <c r="B12" s="227"/>
      <c r="C12" s="264" t="s">
        <v>631</v>
      </c>
      <c r="D12" s="260"/>
      <c r="E12" s="261">
        <v>1.6</v>
      </c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09"/>
      <c r="Z12" s="209"/>
      <c r="AA12" s="209"/>
      <c r="AB12" s="209"/>
      <c r="AC12" s="209"/>
      <c r="AD12" s="209"/>
      <c r="AE12" s="209"/>
      <c r="AF12" s="209"/>
      <c r="AG12" s="209" t="s">
        <v>173</v>
      </c>
      <c r="AH12" s="209">
        <v>0</v>
      </c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26"/>
      <c r="B13" s="227"/>
      <c r="C13" s="264" t="s">
        <v>643</v>
      </c>
      <c r="D13" s="260"/>
      <c r="E13" s="261">
        <v>1.2</v>
      </c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09"/>
      <c r="Z13" s="209"/>
      <c r="AA13" s="209"/>
      <c r="AB13" s="209"/>
      <c r="AC13" s="209"/>
      <c r="AD13" s="209"/>
      <c r="AE13" s="209"/>
      <c r="AF13" s="209"/>
      <c r="AG13" s="209" t="s">
        <v>173</v>
      </c>
      <c r="AH13" s="209">
        <v>0</v>
      </c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x14ac:dyDescent="0.25">
      <c r="A14" s="231" t="s">
        <v>130</v>
      </c>
      <c r="B14" s="232" t="s">
        <v>56</v>
      </c>
      <c r="C14" s="250" t="s">
        <v>57</v>
      </c>
      <c r="D14" s="233"/>
      <c r="E14" s="234"/>
      <c r="F14" s="235"/>
      <c r="G14" s="236">
        <f>SUMIF(AG15:AG16,"&lt;&gt;NOR",G15:G16)</f>
        <v>0</v>
      </c>
      <c r="H14" s="230"/>
      <c r="I14" s="230">
        <f>SUM(I15:I16)</f>
        <v>73.58</v>
      </c>
      <c r="J14" s="230"/>
      <c r="K14" s="230">
        <f>SUM(K15:K16)</f>
        <v>598.41999999999996</v>
      </c>
      <c r="L14" s="230"/>
      <c r="M14" s="230">
        <f>SUM(M15:M16)</f>
        <v>0</v>
      </c>
      <c r="N14" s="230"/>
      <c r="O14" s="230">
        <f>SUM(O15:O16)</f>
        <v>0.01</v>
      </c>
      <c r="P14" s="230"/>
      <c r="Q14" s="230">
        <f>SUM(Q15:Q16)</f>
        <v>0</v>
      </c>
      <c r="R14" s="230"/>
      <c r="S14" s="230"/>
      <c r="T14" s="230"/>
      <c r="U14" s="230"/>
      <c r="V14" s="230">
        <f>SUM(V15:V16)</f>
        <v>0.88</v>
      </c>
      <c r="W14" s="230"/>
      <c r="X14" s="230"/>
      <c r="AG14" t="s">
        <v>131</v>
      </c>
    </row>
    <row r="15" spans="1:60" ht="20.399999999999999" outlineLevel="1" x14ac:dyDescent="0.25">
      <c r="A15" s="237">
        <v>3</v>
      </c>
      <c r="B15" s="238" t="s">
        <v>632</v>
      </c>
      <c r="C15" s="252" t="s">
        <v>633</v>
      </c>
      <c r="D15" s="239" t="s">
        <v>237</v>
      </c>
      <c r="E15" s="240">
        <v>4.8</v>
      </c>
      <c r="F15" s="241"/>
      <c r="G15" s="242">
        <f>ROUND(E15*F15,2)</f>
        <v>0</v>
      </c>
      <c r="H15" s="229">
        <v>15.33</v>
      </c>
      <c r="I15" s="228">
        <f>ROUND(E15*H15,2)</f>
        <v>73.58</v>
      </c>
      <c r="J15" s="229">
        <v>124.67</v>
      </c>
      <c r="K15" s="228">
        <f>ROUND(E15*J15,2)</f>
        <v>598.41999999999996</v>
      </c>
      <c r="L15" s="228">
        <v>15</v>
      </c>
      <c r="M15" s="228">
        <f>G15*(1+L15/100)</f>
        <v>0</v>
      </c>
      <c r="N15" s="228">
        <v>2.3800000000000002E-3</v>
      </c>
      <c r="O15" s="228">
        <f>ROUND(E15*N15,2)</f>
        <v>0.01</v>
      </c>
      <c r="P15" s="228">
        <v>0</v>
      </c>
      <c r="Q15" s="228">
        <f>ROUND(E15*P15,2)</f>
        <v>0</v>
      </c>
      <c r="R15" s="228"/>
      <c r="S15" s="228" t="s">
        <v>168</v>
      </c>
      <c r="T15" s="228" t="s">
        <v>136</v>
      </c>
      <c r="U15" s="228">
        <v>0.18232999999999999</v>
      </c>
      <c r="V15" s="228">
        <f>ROUND(E15*U15,2)</f>
        <v>0.88</v>
      </c>
      <c r="W15" s="228"/>
      <c r="X15" s="228" t="s">
        <v>164</v>
      </c>
      <c r="Y15" s="209"/>
      <c r="Z15" s="209"/>
      <c r="AA15" s="209"/>
      <c r="AB15" s="209"/>
      <c r="AC15" s="209"/>
      <c r="AD15" s="209"/>
      <c r="AE15" s="209"/>
      <c r="AF15" s="209"/>
      <c r="AG15" s="209" t="s">
        <v>165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ht="20.399999999999999" outlineLevel="1" x14ac:dyDescent="0.25">
      <c r="A16" s="226"/>
      <c r="B16" s="227"/>
      <c r="C16" s="264" t="s">
        <v>634</v>
      </c>
      <c r="D16" s="260"/>
      <c r="E16" s="261">
        <v>4.8</v>
      </c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09"/>
      <c r="Z16" s="209"/>
      <c r="AA16" s="209"/>
      <c r="AB16" s="209"/>
      <c r="AC16" s="209"/>
      <c r="AD16" s="209"/>
      <c r="AE16" s="209"/>
      <c r="AF16" s="209"/>
      <c r="AG16" s="209" t="s">
        <v>173</v>
      </c>
      <c r="AH16" s="209">
        <v>0</v>
      </c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x14ac:dyDescent="0.25">
      <c r="A17" s="231" t="s">
        <v>130</v>
      </c>
      <c r="B17" s="232" t="s">
        <v>80</v>
      </c>
      <c r="C17" s="250" t="s">
        <v>81</v>
      </c>
      <c r="D17" s="233"/>
      <c r="E17" s="234"/>
      <c r="F17" s="235"/>
      <c r="G17" s="236">
        <f>SUMIF(AG18:AG18,"&lt;&gt;NOR",G18:G18)</f>
        <v>0</v>
      </c>
      <c r="H17" s="230"/>
      <c r="I17" s="230">
        <f>SUM(I18:I18)</f>
        <v>0</v>
      </c>
      <c r="J17" s="230"/>
      <c r="K17" s="230">
        <f>SUM(K18:K18)</f>
        <v>6600</v>
      </c>
      <c r="L17" s="230"/>
      <c r="M17" s="230">
        <f>SUM(M18:M18)</f>
        <v>0</v>
      </c>
      <c r="N17" s="230"/>
      <c r="O17" s="230">
        <f>SUM(O18:O18)</f>
        <v>0</v>
      </c>
      <c r="P17" s="230"/>
      <c r="Q17" s="230">
        <f>SUM(Q18:Q18)</f>
        <v>0</v>
      </c>
      <c r="R17" s="230"/>
      <c r="S17" s="230"/>
      <c r="T17" s="230"/>
      <c r="U17" s="230"/>
      <c r="V17" s="230">
        <f>SUM(V18:V18)</f>
        <v>9.51</v>
      </c>
      <c r="W17" s="230"/>
      <c r="X17" s="230"/>
      <c r="AG17" t="s">
        <v>131</v>
      </c>
    </row>
    <row r="18" spans="1:60" outlineLevel="1" x14ac:dyDescent="0.25">
      <c r="A18" s="243">
        <v>4</v>
      </c>
      <c r="B18" s="244" t="s">
        <v>161</v>
      </c>
      <c r="C18" s="251" t="s">
        <v>162</v>
      </c>
      <c r="D18" s="245" t="s">
        <v>163</v>
      </c>
      <c r="E18" s="246">
        <v>6</v>
      </c>
      <c r="F18" s="247"/>
      <c r="G18" s="248">
        <f>ROUND(E18*F18,2)</f>
        <v>0</v>
      </c>
      <c r="H18" s="229">
        <v>0</v>
      </c>
      <c r="I18" s="228">
        <f>ROUND(E18*H18,2)</f>
        <v>0</v>
      </c>
      <c r="J18" s="229">
        <v>1100</v>
      </c>
      <c r="K18" s="228">
        <f>ROUND(E18*J18,2)</f>
        <v>6600</v>
      </c>
      <c r="L18" s="228">
        <v>15</v>
      </c>
      <c r="M18" s="228">
        <f>G18*(1+L18/100)</f>
        <v>0</v>
      </c>
      <c r="N18" s="228">
        <v>0</v>
      </c>
      <c r="O18" s="228">
        <f>ROUND(E18*N18,2)</f>
        <v>0</v>
      </c>
      <c r="P18" s="228">
        <v>0</v>
      </c>
      <c r="Q18" s="228">
        <f>ROUND(E18*P18,2)</f>
        <v>0</v>
      </c>
      <c r="R18" s="228"/>
      <c r="S18" s="228" t="s">
        <v>135</v>
      </c>
      <c r="T18" s="228" t="s">
        <v>136</v>
      </c>
      <c r="U18" s="228">
        <v>1.585</v>
      </c>
      <c r="V18" s="228">
        <f>ROUND(E18*U18,2)</f>
        <v>9.51</v>
      </c>
      <c r="W18" s="228"/>
      <c r="X18" s="228" t="s">
        <v>164</v>
      </c>
      <c r="Y18" s="209"/>
      <c r="Z18" s="209"/>
      <c r="AA18" s="209"/>
      <c r="AB18" s="209"/>
      <c r="AC18" s="209"/>
      <c r="AD18" s="209"/>
      <c r="AE18" s="209"/>
      <c r="AF18" s="209"/>
      <c r="AG18" s="209" t="s">
        <v>165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x14ac:dyDescent="0.25">
      <c r="A19" s="231" t="s">
        <v>130</v>
      </c>
      <c r="B19" s="232" t="s">
        <v>52</v>
      </c>
      <c r="C19" s="250" t="s">
        <v>53</v>
      </c>
      <c r="D19" s="233"/>
      <c r="E19" s="234"/>
      <c r="F19" s="235"/>
      <c r="G19" s="236">
        <f>SUMIF(AG20:AG34,"&lt;&gt;NOR",G20:G34)</f>
        <v>0</v>
      </c>
      <c r="H19" s="230"/>
      <c r="I19" s="230">
        <f>SUM(I20:I34)</f>
        <v>2106.38</v>
      </c>
      <c r="J19" s="230"/>
      <c r="K19" s="230">
        <f>SUM(K20:K34)</f>
        <v>8607.4</v>
      </c>
      <c r="L19" s="230"/>
      <c r="M19" s="230">
        <f>SUM(M20:M34)</f>
        <v>0</v>
      </c>
      <c r="N19" s="230"/>
      <c r="O19" s="230">
        <f>SUM(O20:O34)</f>
        <v>0.28000000000000003</v>
      </c>
      <c r="P19" s="230"/>
      <c r="Q19" s="230">
        <f>SUM(Q20:Q34)</f>
        <v>0</v>
      </c>
      <c r="R19" s="230"/>
      <c r="S19" s="230"/>
      <c r="T19" s="230"/>
      <c r="U19" s="230"/>
      <c r="V19" s="230">
        <f>SUM(V20:V34)</f>
        <v>11.75</v>
      </c>
      <c r="W19" s="230"/>
      <c r="X19" s="230"/>
      <c r="AG19" t="s">
        <v>131</v>
      </c>
    </row>
    <row r="20" spans="1:60" outlineLevel="1" x14ac:dyDescent="0.25">
      <c r="A20" s="237">
        <v>5</v>
      </c>
      <c r="B20" s="238" t="s">
        <v>644</v>
      </c>
      <c r="C20" s="252" t="s">
        <v>645</v>
      </c>
      <c r="D20" s="239" t="s">
        <v>646</v>
      </c>
      <c r="E20" s="240">
        <v>0.12</v>
      </c>
      <c r="F20" s="241"/>
      <c r="G20" s="242">
        <f>ROUND(E20*F20,2)</f>
        <v>0</v>
      </c>
      <c r="H20" s="229">
        <v>5569.09</v>
      </c>
      <c r="I20" s="228">
        <f>ROUND(E20*H20,2)</f>
        <v>668.29</v>
      </c>
      <c r="J20" s="229">
        <v>1658.71</v>
      </c>
      <c r="K20" s="228">
        <f>ROUND(E20*J20,2)</f>
        <v>199.05</v>
      </c>
      <c r="L20" s="228">
        <v>15</v>
      </c>
      <c r="M20" s="228">
        <f>G20*(1+L20/100)</f>
        <v>0</v>
      </c>
      <c r="N20" s="228">
        <v>0.76182000000000005</v>
      </c>
      <c r="O20" s="228">
        <f>ROUND(E20*N20,2)</f>
        <v>0.09</v>
      </c>
      <c r="P20" s="228">
        <v>0</v>
      </c>
      <c r="Q20" s="228">
        <f>ROUND(E20*P20,2)</f>
        <v>0</v>
      </c>
      <c r="R20" s="228"/>
      <c r="S20" s="228" t="s">
        <v>168</v>
      </c>
      <c r="T20" s="228" t="s">
        <v>136</v>
      </c>
      <c r="U20" s="228">
        <v>3.08188</v>
      </c>
      <c r="V20" s="228">
        <f>ROUND(E20*U20,2)</f>
        <v>0.37</v>
      </c>
      <c r="W20" s="228"/>
      <c r="X20" s="228" t="s">
        <v>164</v>
      </c>
      <c r="Y20" s="209"/>
      <c r="Z20" s="209"/>
      <c r="AA20" s="209"/>
      <c r="AB20" s="209"/>
      <c r="AC20" s="209"/>
      <c r="AD20" s="209"/>
      <c r="AE20" s="209"/>
      <c r="AF20" s="209"/>
      <c r="AG20" s="209" t="s">
        <v>165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5">
      <c r="A21" s="226"/>
      <c r="B21" s="227"/>
      <c r="C21" s="264" t="s">
        <v>647</v>
      </c>
      <c r="D21" s="260"/>
      <c r="E21" s="261">
        <v>0.12</v>
      </c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09"/>
      <c r="Z21" s="209"/>
      <c r="AA21" s="209"/>
      <c r="AB21" s="209"/>
      <c r="AC21" s="209"/>
      <c r="AD21" s="209"/>
      <c r="AE21" s="209"/>
      <c r="AF21" s="209"/>
      <c r="AG21" s="209" t="s">
        <v>173</v>
      </c>
      <c r="AH21" s="209">
        <v>0</v>
      </c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43">
        <v>6</v>
      </c>
      <c r="B22" s="244" t="s">
        <v>648</v>
      </c>
      <c r="C22" s="251" t="s">
        <v>649</v>
      </c>
      <c r="D22" s="245" t="s">
        <v>163</v>
      </c>
      <c r="E22" s="246">
        <v>1</v>
      </c>
      <c r="F22" s="247"/>
      <c r="G22" s="248">
        <f>ROUND(E22*F22,2)</f>
        <v>0</v>
      </c>
      <c r="H22" s="229">
        <v>6.52</v>
      </c>
      <c r="I22" s="228">
        <f>ROUND(E22*H22,2)</f>
        <v>6.52</v>
      </c>
      <c r="J22" s="229">
        <v>547.17999999999995</v>
      </c>
      <c r="K22" s="228">
        <f>ROUND(E22*J22,2)</f>
        <v>547.17999999999995</v>
      </c>
      <c r="L22" s="228">
        <v>15</v>
      </c>
      <c r="M22" s="228">
        <f>G22*(1+L22/100)</f>
        <v>0</v>
      </c>
      <c r="N22" s="228">
        <v>1.6000000000000001E-4</v>
      </c>
      <c r="O22" s="228">
        <f>ROUND(E22*N22,2)</f>
        <v>0</v>
      </c>
      <c r="P22" s="228">
        <v>0</v>
      </c>
      <c r="Q22" s="228">
        <f>ROUND(E22*P22,2)</f>
        <v>0</v>
      </c>
      <c r="R22" s="228"/>
      <c r="S22" s="228" t="s">
        <v>168</v>
      </c>
      <c r="T22" s="228" t="s">
        <v>136</v>
      </c>
      <c r="U22" s="228">
        <v>0.94</v>
      </c>
      <c r="V22" s="228">
        <f>ROUND(E22*U22,2)</f>
        <v>0.94</v>
      </c>
      <c r="W22" s="228"/>
      <c r="X22" s="228" t="s">
        <v>164</v>
      </c>
      <c r="Y22" s="209"/>
      <c r="Z22" s="209"/>
      <c r="AA22" s="209"/>
      <c r="AB22" s="209"/>
      <c r="AC22" s="209"/>
      <c r="AD22" s="209"/>
      <c r="AE22" s="209"/>
      <c r="AF22" s="209"/>
      <c r="AG22" s="209" t="s">
        <v>165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5">
      <c r="A23" s="243">
        <v>7</v>
      </c>
      <c r="B23" s="244" t="s">
        <v>166</v>
      </c>
      <c r="C23" s="251" t="s">
        <v>167</v>
      </c>
      <c r="D23" s="245" t="s">
        <v>163</v>
      </c>
      <c r="E23" s="246">
        <v>1</v>
      </c>
      <c r="F23" s="247"/>
      <c r="G23" s="248">
        <f>ROUND(E23*F23,2)</f>
        <v>0</v>
      </c>
      <c r="H23" s="229">
        <v>9.7899999999999991</v>
      </c>
      <c r="I23" s="228">
        <f>ROUND(E23*H23,2)</f>
        <v>9.7899999999999991</v>
      </c>
      <c r="J23" s="229">
        <v>606.61</v>
      </c>
      <c r="K23" s="228">
        <f>ROUND(E23*J23,2)</f>
        <v>606.61</v>
      </c>
      <c r="L23" s="228">
        <v>15</v>
      </c>
      <c r="M23" s="228">
        <f>G23*(1+L23/100)</f>
        <v>0</v>
      </c>
      <c r="N23" s="228">
        <v>2.4000000000000001E-4</v>
      </c>
      <c r="O23" s="228">
        <f>ROUND(E23*N23,2)</f>
        <v>0</v>
      </c>
      <c r="P23" s="228">
        <v>0</v>
      </c>
      <c r="Q23" s="228">
        <f>ROUND(E23*P23,2)</f>
        <v>0</v>
      </c>
      <c r="R23" s="228"/>
      <c r="S23" s="228" t="s">
        <v>168</v>
      </c>
      <c r="T23" s="228" t="s">
        <v>136</v>
      </c>
      <c r="U23" s="228">
        <v>1.04</v>
      </c>
      <c r="V23" s="228">
        <f>ROUND(E23*U23,2)</f>
        <v>1.04</v>
      </c>
      <c r="W23" s="228"/>
      <c r="X23" s="228" t="s">
        <v>164</v>
      </c>
      <c r="Y23" s="209"/>
      <c r="Z23" s="209"/>
      <c r="AA23" s="209"/>
      <c r="AB23" s="209"/>
      <c r="AC23" s="209"/>
      <c r="AD23" s="209"/>
      <c r="AE23" s="209"/>
      <c r="AF23" s="209"/>
      <c r="AG23" s="209" t="s">
        <v>165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5">
      <c r="A24" s="237">
        <v>8</v>
      </c>
      <c r="B24" s="238" t="s">
        <v>650</v>
      </c>
      <c r="C24" s="252" t="s">
        <v>651</v>
      </c>
      <c r="D24" s="239" t="s">
        <v>237</v>
      </c>
      <c r="E24" s="240">
        <v>4</v>
      </c>
      <c r="F24" s="241"/>
      <c r="G24" s="242">
        <f>ROUND(E24*F24,2)</f>
        <v>0</v>
      </c>
      <c r="H24" s="229">
        <v>27.88</v>
      </c>
      <c r="I24" s="228">
        <f>ROUND(E24*H24,2)</f>
        <v>111.52</v>
      </c>
      <c r="J24" s="229">
        <v>125.62</v>
      </c>
      <c r="K24" s="228">
        <f>ROUND(E24*J24,2)</f>
        <v>502.48</v>
      </c>
      <c r="L24" s="228">
        <v>15</v>
      </c>
      <c r="M24" s="228">
        <f>G24*(1+L24/100)</f>
        <v>0</v>
      </c>
      <c r="N24" s="228">
        <v>1.0200000000000001E-3</v>
      </c>
      <c r="O24" s="228">
        <f>ROUND(E24*N24,2)</f>
        <v>0</v>
      </c>
      <c r="P24" s="228">
        <v>0</v>
      </c>
      <c r="Q24" s="228">
        <f>ROUND(E24*P24,2)</f>
        <v>0</v>
      </c>
      <c r="R24" s="228"/>
      <c r="S24" s="228" t="s">
        <v>168</v>
      </c>
      <c r="T24" s="228" t="s">
        <v>136</v>
      </c>
      <c r="U24" s="228">
        <v>0.223</v>
      </c>
      <c r="V24" s="228">
        <f>ROUND(E24*U24,2)</f>
        <v>0.89</v>
      </c>
      <c r="W24" s="228"/>
      <c r="X24" s="228" t="s">
        <v>164</v>
      </c>
      <c r="Y24" s="209"/>
      <c r="Z24" s="209"/>
      <c r="AA24" s="209"/>
      <c r="AB24" s="209"/>
      <c r="AC24" s="209"/>
      <c r="AD24" s="209"/>
      <c r="AE24" s="209"/>
      <c r="AF24" s="209"/>
      <c r="AG24" s="209" t="s">
        <v>165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26"/>
      <c r="B25" s="227"/>
      <c r="C25" s="264" t="s">
        <v>652</v>
      </c>
      <c r="D25" s="260"/>
      <c r="E25" s="261">
        <v>4</v>
      </c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09"/>
      <c r="Z25" s="209"/>
      <c r="AA25" s="209"/>
      <c r="AB25" s="209"/>
      <c r="AC25" s="209"/>
      <c r="AD25" s="209"/>
      <c r="AE25" s="209"/>
      <c r="AF25" s="209"/>
      <c r="AG25" s="209" t="s">
        <v>173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1" x14ac:dyDescent="0.25">
      <c r="A26" s="237">
        <v>9</v>
      </c>
      <c r="B26" s="238" t="s">
        <v>653</v>
      </c>
      <c r="C26" s="252" t="s">
        <v>654</v>
      </c>
      <c r="D26" s="239" t="s">
        <v>171</v>
      </c>
      <c r="E26" s="240">
        <v>2.2000000000000002</v>
      </c>
      <c r="F26" s="241"/>
      <c r="G26" s="242">
        <f>ROUND(E26*F26,2)</f>
        <v>0</v>
      </c>
      <c r="H26" s="229">
        <v>541.21</v>
      </c>
      <c r="I26" s="228">
        <f>ROUND(E26*H26,2)</f>
        <v>1190.6600000000001</v>
      </c>
      <c r="J26" s="229">
        <v>430.59</v>
      </c>
      <c r="K26" s="228">
        <f>ROUND(E26*J26,2)</f>
        <v>947.3</v>
      </c>
      <c r="L26" s="228">
        <v>15</v>
      </c>
      <c r="M26" s="228">
        <f>G26*(1+L26/100)</f>
        <v>0</v>
      </c>
      <c r="N26" s="228">
        <v>7.392E-2</v>
      </c>
      <c r="O26" s="228">
        <f>ROUND(E26*N26,2)</f>
        <v>0.16</v>
      </c>
      <c r="P26" s="228">
        <v>0</v>
      </c>
      <c r="Q26" s="228">
        <f>ROUND(E26*P26,2)</f>
        <v>0</v>
      </c>
      <c r="R26" s="228"/>
      <c r="S26" s="228" t="s">
        <v>168</v>
      </c>
      <c r="T26" s="228" t="s">
        <v>136</v>
      </c>
      <c r="U26" s="228">
        <v>0.77700000000000002</v>
      </c>
      <c r="V26" s="228">
        <f>ROUND(E26*U26,2)</f>
        <v>1.71</v>
      </c>
      <c r="W26" s="228"/>
      <c r="X26" s="228" t="s">
        <v>164</v>
      </c>
      <c r="Y26" s="209"/>
      <c r="Z26" s="209"/>
      <c r="AA26" s="209"/>
      <c r="AB26" s="209"/>
      <c r="AC26" s="209"/>
      <c r="AD26" s="209"/>
      <c r="AE26" s="209"/>
      <c r="AF26" s="209"/>
      <c r="AG26" s="209" t="s">
        <v>165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5">
      <c r="A27" s="226"/>
      <c r="B27" s="227"/>
      <c r="C27" s="264" t="s">
        <v>655</v>
      </c>
      <c r="D27" s="260"/>
      <c r="E27" s="261">
        <v>2.2000000000000002</v>
      </c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09"/>
      <c r="Z27" s="209"/>
      <c r="AA27" s="209"/>
      <c r="AB27" s="209"/>
      <c r="AC27" s="209"/>
      <c r="AD27" s="209"/>
      <c r="AE27" s="209"/>
      <c r="AF27" s="209"/>
      <c r="AG27" s="209" t="s">
        <v>173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1" x14ac:dyDescent="0.25">
      <c r="A28" s="237">
        <v>10</v>
      </c>
      <c r="B28" s="238" t="s">
        <v>169</v>
      </c>
      <c r="C28" s="252" t="s">
        <v>170</v>
      </c>
      <c r="D28" s="239" t="s">
        <v>171</v>
      </c>
      <c r="E28" s="240">
        <v>11.72</v>
      </c>
      <c r="F28" s="241"/>
      <c r="G28" s="242">
        <f>ROUND(E28*F28,2)</f>
        <v>0</v>
      </c>
      <c r="H28" s="229">
        <v>0</v>
      </c>
      <c r="I28" s="228">
        <f>ROUND(E28*H28,2)</f>
        <v>0</v>
      </c>
      <c r="J28" s="229">
        <v>336.4</v>
      </c>
      <c r="K28" s="228">
        <f>ROUND(E28*J28,2)</f>
        <v>3942.61</v>
      </c>
      <c r="L28" s="228">
        <v>15</v>
      </c>
      <c r="M28" s="228">
        <f>G28*(1+L28/100)</f>
        <v>0</v>
      </c>
      <c r="N28" s="228">
        <v>0</v>
      </c>
      <c r="O28" s="228">
        <f>ROUND(E28*N28,2)</f>
        <v>0</v>
      </c>
      <c r="P28" s="228">
        <v>0</v>
      </c>
      <c r="Q28" s="228">
        <f>ROUND(E28*P28,2)</f>
        <v>0</v>
      </c>
      <c r="R28" s="228"/>
      <c r="S28" s="228" t="s">
        <v>168</v>
      </c>
      <c r="T28" s="228" t="s">
        <v>136</v>
      </c>
      <c r="U28" s="228">
        <v>0.57999999999999996</v>
      </c>
      <c r="V28" s="228">
        <f>ROUND(E28*U28,2)</f>
        <v>6.8</v>
      </c>
      <c r="W28" s="228"/>
      <c r="X28" s="228" t="s">
        <v>164</v>
      </c>
      <c r="Y28" s="209"/>
      <c r="Z28" s="209"/>
      <c r="AA28" s="209"/>
      <c r="AB28" s="209"/>
      <c r="AC28" s="209"/>
      <c r="AD28" s="209"/>
      <c r="AE28" s="209"/>
      <c r="AF28" s="209"/>
      <c r="AG28" s="209" t="s">
        <v>165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5">
      <c r="A29" s="226"/>
      <c r="B29" s="227"/>
      <c r="C29" s="264" t="s">
        <v>172</v>
      </c>
      <c r="D29" s="260"/>
      <c r="E29" s="261">
        <v>6.44</v>
      </c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09"/>
      <c r="Z29" s="209"/>
      <c r="AA29" s="209"/>
      <c r="AB29" s="209"/>
      <c r="AC29" s="209"/>
      <c r="AD29" s="209"/>
      <c r="AE29" s="209"/>
      <c r="AF29" s="209"/>
      <c r="AG29" s="209" t="s">
        <v>173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1" x14ac:dyDescent="0.25">
      <c r="A30" s="226"/>
      <c r="B30" s="227"/>
      <c r="C30" s="264" t="s">
        <v>174</v>
      </c>
      <c r="D30" s="260"/>
      <c r="E30" s="261">
        <v>4.2</v>
      </c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09"/>
      <c r="Z30" s="209"/>
      <c r="AA30" s="209"/>
      <c r="AB30" s="209"/>
      <c r="AC30" s="209"/>
      <c r="AD30" s="209"/>
      <c r="AE30" s="209"/>
      <c r="AF30" s="209"/>
      <c r="AG30" s="209" t="s">
        <v>173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1" x14ac:dyDescent="0.25">
      <c r="A31" s="226"/>
      <c r="B31" s="227"/>
      <c r="C31" s="264" t="s">
        <v>175</v>
      </c>
      <c r="D31" s="260"/>
      <c r="E31" s="261">
        <v>1.08</v>
      </c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09"/>
      <c r="Z31" s="209"/>
      <c r="AA31" s="209"/>
      <c r="AB31" s="209"/>
      <c r="AC31" s="209"/>
      <c r="AD31" s="209"/>
      <c r="AE31" s="209"/>
      <c r="AF31" s="209"/>
      <c r="AG31" s="209" t="s">
        <v>173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1" x14ac:dyDescent="0.25">
      <c r="A32" s="243">
        <v>11</v>
      </c>
      <c r="B32" s="244" t="s">
        <v>656</v>
      </c>
      <c r="C32" s="251" t="s">
        <v>657</v>
      </c>
      <c r="D32" s="245" t="s">
        <v>163</v>
      </c>
      <c r="E32" s="246">
        <v>1</v>
      </c>
      <c r="F32" s="247"/>
      <c r="G32" s="248">
        <f>ROUND(E32*F32,2)</f>
        <v>0</v>
      </c>
      <c r="H32" s="229">
        <v>119.6</v>
      </c>
      <c r="I32" s="228">
        <f>ROUND(E32*H32,2)</f>
        <v>119.6</v>
      </c>
      <c r="J32" s="229">
        <v>0</v>
      </c>
      <c r="K32" s="228">
        <f>ROUND(E32*J32,2)</f>
        <v>0</v>
      </c>
      <c r="L32" s="228">
        <v>15</v>
      </c>
      <c r="M32" s="228">
        <f>G32*(1+L32/100)</f>
        <v>0</v>
      </c>
      <c r="N32" s="228">
        <v>5.9999999999999995E-4</v>
      </c>
      <c r="O32" s="228">
        <f>ROUND(E32*N32,2)</f>
        <v>0</v>
      </c>
      <c r="P32" s="228">
        <v>0</v>
      </c>
      <c r="Q32" s="228">
        <f>ROUND(E32*P32,2)</f>
        <v>0</v>
      </c>
      <c r="R32" s="228" t="s">
        <v>444</v>
      </c>
      <c r="S32" s="228" t="s">
        <v>168</v>
      </c>
      <c r="T32" s="228" t="s">
        <v>136</v>
      </c>
      <c r="U32" s="228">
        <v>0</v>
      </c>
      <c r="V32" s="228">
        <f>ROUND(E32*U32,2)</f>
        <v>0</v>
      </c>
      <c r="W32" s="228"/>
      <c r="X32" s="228" t="s">
        <v>159</v>
      </c>
      <c r="Y32" s="209"/>
      <c r="Z32" s="209"/>
      <c r="AA32" s="209"/>
      <c r="AB32" s="209"/>
      <c r="AC32" s="209"/>
      <c r="AD32" s="209"/>
      <c r="AE32" s="209"/>
      <c r="AF32" s="209"/>
      <c r="AG32" s="209" t="s">
        <v>160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ht="20.399999999999999" outlineLevel="1" x14ac:dyDescent="0.25">
      <c r="A33" s="237">
        <v>12</v>
      </c>
      <c r="B33" s="238" t="s">
        <v>176</v>
      </c>
      <c r="C33" s="252" t="s">
        <v>177</v>
      </c>
      <c r="D33" s="239" t="s">
        <v>171</v>
      </c>
      <c r="E33" s="240">
        <v>2.34</v>
      </c>
      <c r="F33" s="241"/>
      <c r="G33" s="242">
        <f>ROUND(E33*F33,2)</f>
        <v>0</v>
      </c>
      <c r="H33" s="229">
        <v>0</v>
      </c>
      <c r="I33" s="228">
        <f>ROUND(E33*H33,2)</f>
        <v>0</v>
      </c>
      <c r="J33" s="229">
        <v>795.8</v>
      </c>
      <c r="K33" s="228">
        <f>ROUND(E33*J33,2)</f>
        <v>1862.17</v>
      </c>
      <c r="L33" s="228">
        <v>15</v>
      </c>
      <c r="M33" s="228">
        <f>G33*(1+L33/100)</f>
        <v>0</v>
      </c>
      <c r="N33" s="228">
        <v>1.1469999999999999E-2</v>
      </c>
      <c r="O33" s="228">
        <f>ROUND(E33*N33,2)</f>
        <v>0.03</v>
      </c>
      <c r="P33" s="228">
        <v>0</v>
      </c>
      <c r="Q33" s="228">
        <f>ROUND(E33*P33,2)</f>
        <v>0</v>
      </c>
      <c r="R33" s="228"/>
      <c r="S33" s="228" t="s">
        <v>168</v>
      </c>
      <c r="T33" s="228" t="s">
        <v>136</v>
      </c>
      <c r="U33" s="228">
        <v>0</v>
      </c>
      <c r="V33" s="228">
        <f>ROUND(E33*U33,2)</f>
        <v>0</v>
      </c>
      <c r="W33" s="228"/>
      <c r="X33" s="228" t="s">
        <v>178</v>
      </c>
      <c r="Y33" s="209"/>
      <c r="Z33" s="209"/>
      <c r="AA33" s="209"/>
      <c r="AB33" s="209"/>
      <c r="AC33" s="209"/>
      <c r="AD33" s="209"/>
      <c r="AE33" s="209"/>
      <c r="AF33" s="209"/>
      <c r="AG33" s="209" t="s">
        <v>179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5">
      <c r="A34" s="226"/>
      <c r="B34" s="227"/>
      <c r="C34" s="264" t="s">
        <v>180</v>
      </c>
      <c r="D34" s="260"/>
      <c r="E34" s="261">
        <v>2.34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09"/>
      <c r="Z34" s="209"/>
      <c r="AA34" s="209"/>
      <c r="AB34" s="209"/>
      <c r="AC34" s="209"/>
      <c r="AD34" s="209"/>
      <c r="AE34" s="209"/>
      <c r="AF34" s="209"/>
      <c r="AG34" s="209" t="s">
        <v>173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x14ac:dyDescent="0.25">
      <c r="A35" s="231" t="s">
        <v>130</v>
      </c>
      <c r="B35" s="232" t="s">
        <v>54</v>
      </c>
      <c r="C35" s="250" t="s">
        <v>55</v>
      </c>
      <c r="D35" s="233"/>
      <c r="E35" s="234"/>
      <c r="F35" s="235"/>
      <c r="G35" s="236">
        <f>SUMIF(AG36:AG40,"&lt;&gt;NOR",G36:G40)</f>
        <v>0</v>
      </c>
      <c r="H35" s="230"/>
      <c r="I35" s="230">
        <f>SUM(I36:I40)</f>
        <v>3565.07</v>
      </c>
      <c r="J35" s="230"/>
      <c r="K35" s="230">
        <f>SUM(K36:K40)</f>
        <v>7594.7099999999991</v>
      </c>
      <c r="L35" s="230"/>
      <c r="M35" s="230">
        <f>SUM(M36:M40)</f>
        <v>0</v>
      </c>
      <c r="N35" s="230"/>
      <c r="O35" s="230">
        <f>SUM(O36:O40)</f>
        <v>0.14000000000000001</v>
      </c>
      <c r="P35" s="230"/>
      <c r="Q35" s="230">
        <f>SUM(Q36:Q40)</f>
        <v>0</v>
      </c>
      <c r="R35" s="230"/>
      <c r="S35" s="230"/>
      <c r="T35" s="230"/>
      <c r="U35" s="230"/>
      <c r="V35" s="230">
        <f>SUM(V36:V40)</f>
        <v>11.14</v>
      </c>
      <c r="W35" s="230"/>
      <c r="X35" s="230"/>
      <c r="AG35" t="s">
        <v>131</v>
      </c>
    </row>
    <row r="36" spans="1:60" outlineLevel="1" x14ac:dyDescent="0.25">
      <c r="A36" s="237">
        <v>13</v>
      </c>
      <c r="B36" s="238" t="s">
        <v>181</v>
      </c>
      <c r="C36" s="252" t="s">
        <v>182</v>
      </c>
      <c r="D36" s="239" t="s">
        <v>171</v>
      </c>
      <c r="E36" s="240">
        <v>6.44</v>
      </c>
      <c r="F36" s="241"/>
      <c r="G36" s="242">
        <f>ROUND(E36*F36,2)</f>
        <v>0</v>
      </c>
      <c r="H36" s="229">
        <v>275.26</v>
      </c>
      <c r="I36" s="228">
        <f>ROUND(E36*H36,2)</f>
        <v>1772.67</v>
      </c>
      <c r="J36" s="229">
        <v>650.54</v>
      </c>
      <c r="K36" s="228">
        <f>ROUND(E36*J36,2)</f>
        <v>4189.4799999999996</v>
      </c>
      <c r="L36" s="228">
        <v>15</v>
      </c>
      <c r="M36" s="228">
        <f>G36*(1+L36/100)</f>
        <v>0</v>
      </c>
      <c r="N36" s="228">
        <v>1.1900000000000001E-2</v>
      </c>
      <c r="O36" s="228">
        <f>ROUND(E36*N36,2)</f>
        <v>0.08</v>
      </c>
      <c r="P36" s="228">
        <v>0</v>
      </c>
      <c r="Q36" s="228">
        <f>ROUND(E36*P36,2)</f>
        <v>0</v>
      </c>
      <c r="R36" s="228"/>
      <c r="S36" s="228" t="s">
        <v>168</v>
      </c>
      <c r="T36" s="228" t="s">
        <v>136</v>
      </c>
      <c r="U36" s="228">
        <v>0.95</v>
      </c>
      <c r="V36" s="228">
        <f>ROUND(E36*U36,2)</f>
        <v>6.12</v>
      </c>
      <c r="W36" s="228"/>
      <c r="X36" s="228" t="s">
        <v>164</v>
      </c>
      <c r="Y36" s="209"/>
      <c r="Z36" s="209"/>
      <c r="AA36" s="209"/>
      <c r="AB36" s="209"/>
      <c r="AC36" s="209"/>
      <c r="AD36" s="209"/>
      <c r="AE36" s="209"/>
      <c r="AF36" s="209"/>
      <c r="AG36" s="209" t="s">
        <v>165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5">
      <c r="A37" s="226"/>
      <c r="B37" s="227"/>
      <c r="C37" s="264" t="s">
        <v>172</v>
      </c>
      <c r="D37" s="260"/>
      <c r="E37" s="261">
        <v>6.44</v>
      </c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09"/>
      <c r="Z37" s="209"/>
      <c r="AA37" s="209"/>
      <c r="AB37" s="209"/>
      <c r="AC37" s="209"/>
      <c r="AD37" s="209"/>
      <c r="AE37" s="209"/>
      <c r="AF37" s="209"/>
      <c r="AG37" s="209" t="s">
        <v>173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5">
      <c r="A38" s="237">
        <v>14</v>
      </c>
      <c r="B38" s="238" t="s">
        <v>183</v>
      </c>
      <c r="C38" s="252" t="s">
        <v>184</v>
      </c>
      <c r="D38" s="239" t="s">
        <v>171</v>
      </c>
      <c r="E38" s="240">
        <v>5.28</v>
      </c>
      <c r="F38" s="241"/>
      <c r="G38" s="242">
        <f>ROUND(E38*F38,2)</f>
        <v>0</v>
      </c>
      <c r="H38" s="229">
        <v>339.47</v>
      </c>
      <c r="I38" s="228">
        <f>ROUND(E38*H38,2)</f>
        <v>1792.4</v>
      </c>
      <c r="J38" s="229">
        <v>644.92999999999995</v>
      </c>
      <c r="K38" s="228">
        <f>ROUND(E38*J38,2)</f>
        <v>3405.23</v>
      </c>
      <c r="L38" s="228">
        <v>15</v>
      </c>
      <c r="M38" s="228">
        <f>G38*(1+L38/100)</f>
        <v>0</v>
      </c>
      <c r="N38" s="228">
        <v>1.201E-2</v>
      </c>
      <c r="O38" s="228">
        <f>ROUND(E38*N38,2)</f>
        <v>0.06</v>
      </c>
      <c r="P38" s="228">
        <v>0</v>
      </c>
      <c r="Q38" s="228">
        <f>ROUND(E38*P38,2)</f>
        <v>0</v>
      </c>
      <c r="R38" s="228"/>
      <c r="S38" s="228" t="s">
        <v>168</v>
      </c>
      <c r="T38" s="228" t="s">
        <v>136</v>
      </c>
      <c r="U38" s="228">
        <v>0.95</v>
      </c>
      <c r="V38" s="228">
        <f>ROUND(E38*U38,2)</f>
        <v>5.0199999999999996</v>
      </c>
      <c r="W38" s="228"/>
      <c r="X38" s="228" t="s">
        <v>164</v>
      </c>
      <c r="Y38" s="209"/>
      <c r="Z38" s="209"/>
      <c r="AA38" s="209"/>
      <c r="AB38" s="209"/>
      <c r="AC38" s="209"/>
      <c r="AD38" s="209"/>
      <c r="AE38" s="209"/>
      <c r="AF38" s="209"/>
      <c r="AG38" s="209" t="s">
        <v>165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5">
      <c r="A39" s="226"/>
      <c r="B39" s="227"/>
      <c r="C39" s="264" t="s">
        <v>185</v>
      </c>
      <c r="D39" s="260"/>
      <c r="E39" s="261">
        <v>4.2</v>
      </c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09"/>
      <c r="Z39" s="209"/>
      <c r="AA39" s="209"/>
      <c r="AB39" s="209"/>
      <c r="AC39" s="209"/>
      <c r="AD39" s="209"/>
      <c r="AE39" s="209"/>
      <c r="AF39" s="209"/>
      <c r="AG39" s="209" t="s">
        <v>173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5">
      <c r="A40" s="226"/>
      <c r="B40" s="227"/>
      <c r="C40" s="264" t="s">
        <v>186</v>
      </c>
      <c r="D40" s="260"/>
      <c r="E40" s="261">
        <v>1.08</v>
      </c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09"/>
      <c r="Z40" s="209"/>
      <c r="AA40" s="209"/>
      <c r="AB40" s="209"/>
      <c r="AC40" s="209"/>
      <c r="AD40" s="209"/>
      <c r="AE40" s="209"/>
      <c r="AF40" s="209"/>
      <c r="AG40" s="209" t="s">
        <v>173</v>
      </c>
      <c r="AH40" s="209">
        <v>0</v>
      </c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x14ac:dyDescent="0.25">
      <c r="A41" s="231" t="s">
        <v>130</v>
      </c>
      <c r="B41" s="232" t="s">
        <v>56</v>
      </c>
      <c r="C41" s="250" t="s">
        <v>57</v>
      </c>
      <c r="D41" s="233"/>
      <c r="E41" s="234"/>
      <c r="F41" s="235"/>
      <c r="G41" s="236">
        <f>SUMIF(AG42:AG83,"&lt;&gt;NOR",G42:G83)</f>
        <v>0</v>
      </c>
      <c r="H41" s="230"/>
      <c r="I41" s="230">
        <f>SUM(I42:I83)</f>
        <v>9548.68</v>
      </c>
      <c r="J41" s="230"/>
      <c r="K41" s="230">
        <f>SUM(K42:K83)</f>
        <v>33429.93</v>
      </c>
      <c r="L41" s="230"/>
      <c r="M41" s="230">
        <f>SUM(M42:M83)</f>
        <v>0</v>
      </c>
      <c r="N41" s="230"/>
      <c r="O41" s="230">
        <f>SUM(O42:O83)</f>
        <v>2.2299999999999995</v>
      </c>
      <c r="P41" s="230"/>
      <c r="Q41" s="230">
        <f>SUM(Q42:Q83)</f>
        <v>0</v>
      </c>
      <c r="R41" s="230"/>
      <c r="S41" s="230"/>
      <c r="T41" s="230"/>
      <c r="U41" s="230"/>
      <c r="V41" s="230">
        <f>SUM(V42:V83)</f>
        <v>57.730000000000004</v>
      </c>
      <c r="W41" s="230"/>
      <c r="X41" s="230"/>
      <c r="AG41" t="s">
        <v>131</v>
      </c>
    </row>
    <row r="42" spans="1:60" outlineLevel="1" x14ac:dyDescent="0.25">
      <c r="A42" s="237">
        <v>15</v>
      </c>
      <c r="B42" s="238" t="s">
        <v>658</v>
      </c>
      <c r="C42" s="252" t="s">
        <v>659</v>
      </c>
      <c r="D42" s="239" t="s">
        <v>171</v>
      </c>
      <c r="E42" s="240">
        <v>3.3</v>
      </c>
      <c r="F42" s="241"/>
      <c r="G42" s="242">
        <f>ROUND(E42*F42,2)</f>
        <v>0</v>
      </c>
      <c r="H42" s="229">
        <v>31.54</v>
      </c>
      <c r="I42" s="228">
        <f>ROUND(E42*H42,2)</f>
        <v>104.08</v>
      </c>
      <c r="J42" s="229">
        <v>139.26</v>
      </c>
      <c r="K42" s="228">
        <f>ROUND(E42*J42,2)</f>
        <v>459.56</v>
      </c>
      <c r="L42" s="228">
        <v>15</v>
      </c>
      <c r="M42" s="228">
        <f>G42*(1+L42/100)</f>
        <v>0</v>
      </c>
      <c r="N42" s="228">
        <v>4.8999999999999998E-3</v>
      </c>
      <c r="O42" s="228">
        <f>ROUND(E42*N42,2)</f>
        <v>0.02</v>
      </c>
      <c r="P42" s="228">
        <v>0</v>
      </c>
      <c r="Q42" s="228">
        <f>ROUND(E42*P42,2)</f>
        <v>0</v>
      </c>
      <c r="R42" s="228"/>
      <c r="S42" s="228" t="s">
        <v>168</v>
      </c>
      <c r="T42" s="228" t="s">
        <v>136</v>
      </c>
      <c r="U42" s="228">
        <v>0.25</v>
      </c>
      <c r="V42" s="228">
        <f>ROUND(E42*U42,2)</f>
        <v>0.83</v>
      </c>
      <c r="W42" s="228"/>
      <c r="X42" s="228" t="s">
        <v>164</v>
      </c>
      <c r="Y42" s="209"/>
      <c r="Z42" s="209"/>
      <c r="AA42" s="209"/>
      <c r="AB42" s="209"/>
      <c r="AC42" s="209"/>
      <c r="AD42" s="209"/>
      <c r="AE42" s="209"/>
      <c r="AF42" s="209"/>
      <c r="AG42" s="209" t="s">
        <v>165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1" x14ac:dyDescent="0.25">
      <c r="A43" s="226"/>
      <c r="B43" s="227"/>
      <c r="C43" s="264" t="s">
        <v>660</v>
      </c>
      <c r="D43" s="260"/>
      <c r="E43" s="261">
        <v>1.76</v>
      </c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09"/>
      <c r="Z43" s="209"/>
      <c r="AA43" s="209"/>
      <c r="AB43" s="209"/>
      <c r="AC43" s="209"/>
      <c r="AD43" s="209"/>
      <c r="AE43" s="209"/>
      <c r="AF43" s="209"/>
      <c r="AG43" s="209" t="s">
        <v>173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5">
      <c r="A44" s="226"/>
      <c r="B44" s="227"/>
      <c r="C44" s="264" t="s">
        <v>661</v>
      </c>
      <c r="D44" s="260"/>
      <c r="E44" s="261">
        <v>1.38</v>
      </c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09"/>
      <c r="Z44" s="209"/>
      <c r="AA44" s="209"/>
      <c r="AB44" s="209"/>
      <c r="AC44" s="209"/>
      <c r="AD44" s="209"/>
      <c r="AE44" s="209"/>
      <c r="AF44" s="209"/>
      <c r="AG44" s="209" t="s">
        <v>173</v>
      </c>
      <c r="AH44" s="209">
        <v>0</v>
      </c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1" x14ac:dyDescent="0.25">
      <c r="A45" s="226"/>
      <c r="B45" s="227"/>
      <c r="C45" s="264" t="s">
        <v>662</v>
      </c>
      <c r="D45" s="260"/>
      <c r="E45" s="261">
        <v>0.16</v>
      </c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09"/>
      <c r="Z45" s="209"/>
      <c r="AA45" s="209"/>
      <c r="AB45" s="209"/>
      <c r="AC45" s="209"/>
      <c r="AD45" s="209"/>
      <c r="AE45" s="209"/>
      <c r="AF45" s="209"/>
      <c r="AG45" s="209" t="s">
        <v>173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1" x14ac:dyDescent="0.25">
      <c r="A46" s="237">
        <v>16</v>
      </c>
      <c r="B46" s="238" t="s">
        <v>187</v>
      </c>
      <c r="C46" s="252" t="s">
        <v>188</v>
      </c>
      <c r="D46" s="239" t="s">
        <v>171</v>
      </c>
      <c r="E46" s="240">
        <v>4.55</v>
      </c>
      <c r="F46" s="241"/>
      <c r="G46" s="242">
        <f>ROUND(E46*F46,2)</f>
        <v>0</v>
      </c>
      <c r="H46" s="229">
        <v>15.8</v>
      </c>
      <c r="I46" s="228">
        <f>ROUND(E46*H46,2)</f>
        <v>71.89</v>
      </c>
      <c r="J46" s="229">
        <v>40.4</v>
      </c>
      <c r="K46" s="228">
        <f>ROUND(E46*J46,2)</f>
        <v>183.82</v>
      </c>
      <c r="L46" s="228">
        <v>15</v>
      </c>
      <c r="M46" s="228">
        <f>G46*(1+L46/100)</f>
        <v>0</v>
      </c>
      <c r="N46" s="228">
        <v>4.0000000000000003E-5</v>
      </c>
      <c r="O46" s="228">
        <f>ROUND(E46*N46,2)</f>
        <v>0</v>
      </c>
      <c r="P46" s="228">
        <v>0</v>
      </c>
      <c r="Q46" s="228">
        <f>ROUND(E46*P46,2)</f>
        <v>0</v>
      </c>
      <c r="R46" s="228"/>
      <c r="S46" s="228" t="s">
        <v>168</v>
      </c>
      <c r="T46" s="228" t="s">
        <v>136</v>
      </c>
      <c r="U46" s="228">
        <v>7.8E-2</v>
      </c>
      <c r="V46" s="228">
        <f>ROUND(E46*U46,2)</f>
        <v>0.35</v>
      </c>
      <c r="W46" s="228"/>
      <c r="X46" s="228" t="s">
        <v>164</v>
      </c>
      <c r="Y46" s="209"/>
      <c r="Z46" s="209"/>
      <c r="AA46" s="209"/>
      <c r="AB46" s="209"/>
      <c r="AC46" s="209"/>
      <c r="AD46" s="209"/>
      <c r="AE46" s="209"/>
      <c r="AF46" s="209"/>
      <c r="AG46" s="209" t="s">
        <v>165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5">
      <c r="A47" s="226"/>
      <c r="B47" s="227"/>
      <c r="C47" s="264" t="s">
        <v>189</v>
      </c>
      <c r="D47" s="260"/>
      <c r="E47" s="261">
        <v>2.08</v>
      </c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09"/>
      <c r="Z47" s="209"/>
      <c r="AA47" s="209"/>
      <c r="AB47" s="209"/>
      <c r="AC47" s="209"/>
      <c r="AD47" s="209"/>
      <c r="AE47" s="209"/>
      <c r="AF47" s="209"/>
      <c r="AG47" s="209" t="s">
        <v>173</v>
      </c>
      <c r="AH47" s="209">
        <v>0</v>
      </c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1" x14ac:dyDescent="0.25">
      <c r="A48" s="226"/>
      <c r="B48" s="227"/>
      <c r="C48" s="264" t="s">
        <v>663</v>
      </c>
      <c r="D48" s="260"/>
      <c r="E48" s="261">
        <v>2.4700000000000002</v>
      </c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09"/>
      <c r="Z48" s="209"/>
      <c r="AA48" s="209"/>
      <c r="AB48" s="209"/>
      <c r="AC48" s="209"/>
      <c r="AD48" s="209"/>
      <c r="AE48" s="209"/>
      <c r="AF48" s="209"/>
      <c r="AG48" s="209" t="s">
        <v>173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ht="20.399999999999999" outlineLevel="1" x14ac:dyDescent="0.25">
      <c r="A49" s="237">
        <v>17</v>
      </c>
      <c r="B49" s="238" t="s">
        <v>192</v>
      </c>
      <c r="C49" s="252" t="s">
        <v>193</v>
      </c>
      <c r="D49" s="239" t="s">
        <v>171</v>
      </c>
      <c r="E49" s="240">
        <v>25.38</v>
      </c>
      <c r="F49" s="241"/>
      <c r="G49" s="242">
        <f>ROUND(E49*F49,2)</f>
        <v>0</v>
      </c>
      <c r="H49" s="229">
        <v>16.86</v>
      </c>
      <c r="I49" s="228">
        <f>ROUND(E49*H49,2)</f>
        <v>427.91</v>
      </c>
      <c r="J49" s="229">
        <v>112.54</v>
      </c>
      <c r="K49" s="228">
        <f>ROUND(E49*J49,2)</f>
        <v>2856.27</v>
      </c>
      <c r="L49" s="228">
        <v>15</v>
      </c>
      <c r="M49" s="228">
        <f>G49*(1+L49/100)</f>
        <v>0</v>
      </c>
      <c r="N49" s="228">
        <v>6.0899999999999999E-3</v>
      </c>
      <c r="O49" s="228">
        <f>ROUND(E49*N49,2)</f>
        <v>0.15</v>
      </c>
      <c r="P49" s="228">
        <v>0</v>
      </c>
      <c r="Q49" s="228">
        <f>ROUND(E49*P49,2)</f>
        <v>0</v>
      </c>
      <c r="R49" s="228"/>
      <c r="S49" s="228" t="s">
        <v>168</v>
      </c>
      <c r="T49" s="228" t="s">
        <v>136</v>
      </c>
      <c r="U49" s="228">
        <v>0.19273999999999999</v>
      </c>
      <c r="V49" s="228">
        <f>ROUND(E49*U49,2)</f>
        <v>4.8899999999999997</v>
      </c>
      <c r="W49" s="228"/>
      <c r="X49" s="228" t="s">
        <v>164</v>
      </c>
      <c r="Y49" s="209"/>
      <c r="Z49" s="209"/>
      <c r="AA49" s="209"/>
      <c r="AB49" s="209"/>
      <c r="AC49" s="209"/>
      <c r="AD49" s="209"/>
      <c r="AE49" s="209"/>
      <c r="AF49" s="209"/>
      <c r="AG49" s="209" t="s">
        <v>165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5">
      <c r="A50" s="226"/>
      <c r="B50" s="227"/>
      <c r="C50" s="264" t="s">
        <v>194</v>
      </c>
      <c r="D50" s="260"/>
      <c r="E50" s="261">
        <v>0.98</v>
      </c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09"/>
      <c r="Z50" s="209"/>
      <c r="AA50" s="209"/>
      <c r="AB50" s="209"/>
      <c r="AC50" s="209"/>
      <c r="AD50" s="209"/>
      <c r="AE50" s="209"/>
      <c r="AF50" s="209"/>
      <c r="AG50" s="209" t="s">
        <v>173</v>
      </c>
      <c r="AH50" s="209">
        <v>0</v>
      </c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1" x14ac:dyDescent="0.25">
      <c r="A51" s="226"/>
      <c r="B51" s="227"/>
      <c r="C51" s="264" t="s">
        <v>195</v>
      </c>
      <c r="D51" s="260"/>
      <c r="E51" s="261">
        <v>16</v>
      </c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09"/>
      <c r="Z51" s="209"/>
      <c r="AA51" s="209"/>
      <c r="AB51" s="209"/>
      <c r="AC51" s="209"/>
      <c r="AD51" s="209"/>
      <c r="AE51" s="209"/>
      <c r="AF51" s="209"/>
      <c r="AG51" s="209" t="s">
        <v>173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5">
      <c r="A52" s="226"/>
      <c r="B52" s="227"/>
      <c r="C52" s="264" t="s">
        <v>196</v>
      </c>
      <c r="D52" s="260"/>
      <c r="E52" s="261">
        <v>8.4</v>
      </c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09"/>
      <c r="Z52" s="209"/>
      <c r="AA52" s="209"/>
      <c r="AB52" s="209"/>
      <c r="AC52" s="209"/>
      <c r="AD52" s="209"/>
      <c r="AE52" s="209"/>
      <c r="AF52" s="209"/>
      <c r="AG52" s="209" t="s">
        <v>173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ht="20.399999999999999" outlineLevel="1" x14ac:dyDescent="0.25">
      <c r="A53" s="237">
        <v>18</v>
      </c>
      <c r="B53" s="238" t="s">
        <v>197</v>
      </c>
      <c r="C53" s="252" t="s">
        <v>198</v>
      </c>
      <c r="D53" s="239" t="s">
        <v>171</v>
      </c>
      <c r="E53" s="240">
        <v>103.2</v>
      </c>
      <c r="F53" s="241"/>
      <c r="G53" s="242">
        <f>ROUND(E53*F53,2)</f>
        <v>0</v>
      </c>
      <c r="H53" s="229">
        <v>66.69</v>
      </c>
      <c r="I53" s="228">
        <f>ROUND(E53*H53,2)</f>
        <v>6882.41</v>
      </c>
      <c r="J53" s="229">
        <v>197.81</v>
      </c>
      <c r="K53" s="228">
        <f>ROUND(E53*J53,2)</f>
        <v>20413.990000000002</v>
      </c>
      <c r="L53" s="228">
        <v>15</v>
      </c>
      <c r="M53" s="228">
        <f>G53*(1+L53/100)</f>
        <v>0</v>
      </c>
      <c r="N53" s="228">
        <v>1.038E-2</v>
      </c>
      <c r="O53" s="228">
        <f>ROUND(E53*N53,2)</f>
        <v>1.07</v>
      </c>
      <c r="P53" s="228">
        <v>0</v>
      </c>
      <c r="Q53" s="228">
        <f>ROUND(E53*P53,2)</f>
        <v>0</v>
      </c>
      <c r="R53" s="228"/>
      <c r="S53" s="228" t="s">
        <v>168</v>
      </c>
      <c r="T53" s="228" t="s">
        <v>136</v>
      </c>
      <c r="U53" s="228">
        <v>0.33688000000000001</v>
      </c>
      <c r="V53" s="228">
        <f>ROUND(E53*U53,2)</f>
        <v>34.770000000000003</v>
      </c>
      <c r="W53" s="228"/>
      <c r="X53" s="228" t="s">
        <v>164</v>
      </c>
      <c r="Y53" s="209"/>
      <c r="Z53" s="209"/>
      <c r="AA53" s="209"/>
      <c r="AB53" s="209"/>
      <c r="AC53" s="209"/>
      <c r="AD53" s="209"/>
      <c r="AE53" s="209"/>
      <c r="AF53" s="209"/>
      <c r="AG53" s="209" t="s">
        <v>165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5">
      <c r="A54" s="226"/>
      <c r="B54" s="227"/>
      <c r="C54" s="264" t="s">
        <v>199</v>
      </c>
      <c r="D54" s="260"/>
      <c r="E54" s="261">
        <v>31.2</v>
      </c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09"/>
      <c r="Z54" s="209"/>
      <c r="AA54" s="209"/>
      <c r="AB54" s="209"/>
      <c r="AC54" s="209"/>
      <c r="AD54" s="209"/>
      <c r="AE54" s="209"/>
      <c r="AF54" s="209"/>
      <c r="AG54" s="209" t="s">
        <v>173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5">
      <c r="A55" s="226"/>
      <c r="B55" s="227"/>
      <c r="C55" s="264" t="s">
        <v>200</v>
      </c>
      <c r="D55" s="260"/>
      <c r="E55" s="261">
        <v>-2.5</v>
      </c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09"/>
      <c r="Z55" s="209"/>
      <c r="AA55" s="209"/>
      <c r="AB55" s="209"/>
      <c r="AC55" s="209"/>
      <c r="AD55" s="209"/>
      <c r="AE55" s="209"/>
      <c r="AF55" s="209"/>
      <c r="AG55" s="209" t="s">
        <v>173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1" x14ac:dyDescent="0.25">
      <c r="A56" s="226"/>
      <c r="B56" s="227"/>
      <c r="C56" s="264" t="s">
        <v>201</v>
      </c>
      <c r="D56" s="260"/>
      <c r="E56" s="261">
        <v>-1.6</v>
      </c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09"/>
      <c r="Z56" s="209"/>
      <c r="AA56" s="209"/>
      <c r="AB56" s="209"/>
      <c r="AC56" s="209"/>
      <c r="AD56" s="209"/>
      <c r="AE56" s="209"/>
      <c r="AF56" s="209"/>
      <c r="AG56" s="209" t="s">
        <v>173</v>
      </c>
      <c r="AH56" s="209">
        <v>0</v>
      </c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5">
      <c r="A57" s="226"/>
      <c r="B57" s="227"/>
      <c r="C57" s="264" t="s">
        <v>202</v>
      </c>
      <c r="D57" s="260"/>
      <c r="E57" s="261">
        <v>-3.6</v>
      </c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09"/>
      <c r="Z57" s="209"/>
      <c r="AA57" s="209"/>
      <c r="AB57" s="209"/>
      <c r="AC57" s="209"/>
      <c r="AD57" s="209"/>
      <c r="AE57" s="209"/>
      <c r="AF57" s="209"/>
      <c r="AG57" s="209" t="s">
        <v>173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5">
      <c r="A58" s="226"/>
      <c r="B58" s="227"/>
      <c r="C58" s="264" t="s">
        <v>203</v>
      </c>
      <c r="D58" s="260"/>
      <c r="E58" s="261">
        <v>10.92</v>
      </c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09"/>
      <c r="Z58" s="209"/>
      <c r="AA58" s="209"/>
      <c r="AB58" s="209"/>
      <c r="AC58" s="209"/>
      <c r="AD58" s="209"/>
      <c r="AE58" s="209"/>
      <c r="AF58" s="209"/>
      <c r="AG58" s="209" t="s">
        <v>173</v>
      </c>
      <c r="AH58" s="209">
        <v>0</v>
      </c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1" x14ac:dyDescent="0.25">
      <c r="A59" s="226"/>
      <c r="B59" s="227"/>
      <c r="C59" s="264" t="s">
        <v>204</v>
      </c>
      <c r="D59" s="260"/>
      <c r="E59" s="261">
        <v>-1.2</v>
      </c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09"/>
      <c r="Z59" s="209"/>
      <c r="AA59" s="209"/>
      <c r="AB59" s="209"/>
      <c r="AC59" s="209"/>
      <c r="AD59" s="209"/>
      <c r="AE59" s="209"/>
      <c r="AF59" s="209"/>
      <c r="AG59" s="209" t="s">
        <v>173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1" x14ac:dyDescent="0.25">
      <c r="A60" s="226"/>
      <c r="B60" s="227"/>
      <c r="C60" s="264" t="s">
        <v>205</v>
      </c>
      <c r="D60" s="260"/>
      <c r="E60" s="261">
        <v>42.64</v>
      </c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09"/>
      <c r="Z60" s="209"/>
      <c r="AA60" s="209"/>
      <c r="AB60" s="209"/>
      <c r="AC60" s="209"/>
      <c r="AD60" s="209"/>
      <c r="AE60" s="209"/>
      <c r="AF60" s="209"/>
      <c r="AG60" s="209" t="s">
        <v>173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5">
      <c r="A61" s="226"/>
      <c r="B61" s="227"/>
      <c r="C61" s="264" t="s">
        <v>200</v>
      </c>
      <c r="D61" s="260"/>
      <c r="E61" s="261">
        <v>-2.5</v>
      </c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09"/>
      <c r="Z61" s="209"/>
      <c r="AA61" s="209"/>
      <c r="AB61" s="209"/>
      <c r="AC61" s="209"/>
      <c r="AD61" s="209"/>
      <c r="AE61" s="209"/>
      <c r="AF61" s="209"/>
      <c r="AG61" s="209" t="s">
        <v>173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1" x14ac:dyDescent="0.25">
      <c r="A62" s="226"/>
      <c r="B62" s="227"/>
      <c r="C62" s="264" t="s">
        <v>201</v>
      </c>
      <c r="D62" s="260"/>
      <c r="E62" s="261">
        <v>-1.6</v>
      </c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09"/>
      <c r="Z62" s="209"/>
      <c r="AA62" s="209"/>
      <c r="AB62" s="209"/>
      <c r="AC62" s="209"/>
      <c r="AD62" s="209"/>
      <c r="AE62" s="209"/>
      <c r="AF62" s="209"/>
      <c r="AG62" s="209" t="s">
        <v>173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5">
      <c r="A63" s="226"/>
      <c r="B63" s="227"/>
      <c r="C63" s="264" t="s">
        <v>664</v>
      </c>
      <c r="D63" s="260"/>
      <c r="E63" s="261">
        <v>-2.4700000000000002</v>
      </c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09"/>
      <c r="Z63" s="209"/>
      <c r="AA63" s="209"/>
      <c r="AB63" s="209"/>
      <c r="AC63" s="209"/>
      <c r="AD63" s="209"/>
      <c r="AE63" s="209"/>
      <c r="AF63" s="209"/>
      <c r="AG63" s="209" t="s">
        <v>173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1" x14ac:dyDescent="0.25">
      <c r="A64" s="226"/>
      <c r="B64" s="227"/>
      <c r="C64" s="264" t="s">
        <v>208</v>
      </c>
      <c r="D64" s="260"/>
      <c r="E64" s="261">
        <v>3.63</v>
      </c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09"/>
      <c r="Z64" s="209"/>
      <c r="AA64" s="209"/>
      <c r="AB64" s="209"/>
      <c r="AC64" s="209"/>
      <c r="AD64" s="209"/>
      <c r="AE64" s="209"/>
      <c r="AF64" s="209"/>
      <c r="AG64" s="209" t="s">
        <v>173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5">
      <c r="A65" s="226"/>
      <c r="B65" s="227"/>
      <c r="C65" s="264" t="s">
        <v>209</v>
      </c>
      <c r="D65" s="260"/>
      <c r="E65" s="261">
        <v>-0.3</v>
      </c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09"/>
      <c r="Z65" s="209"/>
      <c r="AA65" s="209"/>
      <c r="AB65" s="209"/>
      <c r="AC65" s="209"/>
      <c r="AD65" s="209"/>
      <c r="AE65" s="209"/>
      <c r="AF65" s="209"/>
      <c r="AG65" s="209" t="s">
        <v>173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5">
      <c r="A66" s="226"/>
      <c r="B66" s="227"/>
      <c r="C66" s="264" t="s">
        <v>665</v>
      </c>
      <c r="D66" s="260"/>
      <c r="E66" s="261">
        <v>30.16</v>
      </c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09"/>
      <c r="Z66" s="209"/>
      <c r="AA66" s="209"/>
      <c r="AB66" s="209"/>
      <c r="AC66" s="209"/>
      <c r="AD66" s="209"/>
      <c r="AE66" s="209"/>
      <c r="AF66" s="209"/>
      <c r="AG66" s="209" t="s">
        <v>173</v>
      </c>
      <c r="AH66" s="209">
        <v>0</v>
      </c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5">
      <c r="A67" s="226"/>
      <c r="B67" s="227"/>
      <c r="C67" s="264" t="s">
        <v>201</v>
      </c>
      <c r="D67" s="260"/>
      <c r="E67" s="261">
        <v>-1.6</v>
      </c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09"/>
      <c r="Z67" s="209"/>
      <c r="AA67" s="209"/>
      <c r="AB67" s="209"/>
      <c r="AC67" s="209"/>
      <c r="AD67" s="209"/>
      <c r="AE67" s="209"/>
      <c r="AF67" s="209"/>
      <c r="AG67" s="209" t="s">
        <v>173</v>
      </c>
      <c r="AH67" s="209">
        <v>0</v>
      </c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1" x14ac:dyDescent="0.25">
      <c r="A68" s="226"/>
      <c r="B68" s="227"/>
      <c r="C68" s="264" t="s">
        <v>211</v>
      </c>
      <c r="D68" s="260"/>
      <c r="E68" s="261">
        <v>-2.08</v>
      </c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09"/>
      <c r="Z68" s="209"/>
      <c r="AA68" s="209"/>
      <c r="AB68" s="209"/>
      <c r="AC68" s="209"/>
      <c r="AD68" s="209"/>
      <c r="AE68" s="209"/>
      <c r="AF68" s="209"/>
      <c r="AG68" s="209" t="s">
        <v>173</v>
      </c>
      <c r="AH68" s="209">
        <v>0</v>
      </c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1" x14ac:dyDescent="0.25">
      <c r="A69" s="226"/>
      <c r="B69" s="227"/>
      <c r="C69" s="264" t="s">
        <v>212</v>
      </c>
      <c r="D69" s="260"/>
      <c r="E69" s="261">
        <v>4.0999999999999996</v>
      </c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09"/>
      <c r="Z69" s="209"/>
      <c r="AA69" s="209"/>
      <c r="AB69" s="209"/>
      <c r="AC69" s="209"/>
      <c r="AD69" s="209"/>
      <c r="AE69" s="209"/>
      <c r="AF69" s="209"/>
      <c r="AG69" s="209" t="s">
        <v>173</v>
      </c>
      <c r="AH69" s="209">
        <v>0</v>
      </c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1" x14ac:dyDescent="0.25">
      <c r="A70" s="237">
        <v>19</v>
      </c>
      <c r="B70" s="238" t="s">
        <v>213</v>
      </c>
      <c r="C70" s="252" t="s">
        <v>214</v>
      </c>
      <c r="D70" s="239" t="s">
        <v>171</v>
      </c>
      <c r="E70" s="240">
        <v>2.0499999999999998</v>
      </c>
      <c r="F70" s="241"/>
      <c r="G70" s="242">
        <f>ROUND(E70*F70,2)</f>
        <v>0</v>
      </c>
      <c r="H70" s="229">
        <v>172.3</v>
      </c>
      <c r="I70" s="228">
        <f>ROUND(E70*H70,2)</f>
        <v>353.22</v>
      </c>
      <c r="J70" s="229">
        <v>1087</v>
      </c>
      <c r="K70" s="228">
        <f>ROUND(E70*J70,2)</f>
        <v>2228.35</v>
      </c>
      <c r="L70" s="228">
        <v>15</v>
      </c>
      <c r="M70" s="228">
        <f>G70*(1+L70/100)</f>
        <v>0</v>
      </c>
      <c r="N70" s="228">
        <v>5.8500000000000003E-2</v>
      </c>
      <c r="O70" s="228">
        <f>ROUND(E70*N70,2)</f>
        <v>0.12</v>
      </c>
      <c r="P70" s="228">
        <v>0</v>
      </c>
      <c r="Q70" s="228">
        <f>ROUND(E70*P70,2)</f>
        <v>0</v>
      </c>
      <c r="R70" s="228"/>
      <c r="S70" s="228" t="s">
        <v>168</v>
      </c>
      <c r="T70" s="228" t="s">
        <v>136</v>
      </c>
      <c r="U70" s="228">
        <v>1.86904</v>
      </c>
      <c r="V70" s="228">
        <f>ROUND(E70*U70,2)</f>
        <v>3.83</v>
      </c>
      <c r="W70" s="228"/>
      <c r="X70" s="228" t="s">
        <v>164</v>
      </c>
      <c r="Y70" s="209"/>
      <c r="Z70" s="209"/>
      <c r="AA70" s="209"/>
      <c r="AB70" s="209"/>
      <c r="AC70" s="209"/>
      <c r="AD70" s="209"/>
      <c r="AE70" s="209"/>
      <c r="AF70" s="209"/>
      <c r="AG70" s="209" t="s">
        <v>165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5">
      <c r="A71" s="226"/>
      <c r="B71" s="227"/>
      <c r="C71" s="264" t="s">
        <v>215</v>
      </c>
      <c r="D71" s="260"/>
      <c r="E71" s="261">
        <v>0.35</v>
      </c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09"/>
      <c r="Z71" s="209"/>
      <c r="AA71" s="209"/>
      <c r="AB71" s="209"/>
      <c r="AC71" s="209"/>
      <c r="AD71" s="209"/>
      <c r="AE71" s="209"/>
      <c r="AF71" s="209"/>
      <c r="AG71" s="209" t="s">
        <v>173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1" x14ac:dyDescent="0.25">
      <c r="A72" s="226"/>
      <c r="B72" s="227"/>
      <c r="C72" s="264" t="s">
        <v>666</v>
      </c>
      <c r="D72" s="260"/>
      <c r="E72" s="261">
        <v>0.2</v>
      </c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09"/>
      <c r="Z72" s="209"/>
      <c r="AA72" s="209"/>
      <c r="AB72" s="209"/>
      <c r="AC72" s="209"/>
      <c r="AD72" s="209"/>
      <c r="AE72" s="209"/>
      <c r="AF72" s="209"/>
      <c r="AG72" s="209" t="s">
        <v>173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5">
      <c r="A73" s="226"/>
      <c r="B73" s="227"/>
      <c r="C73" s="264" t="s">
        <v>216</v>
      </c>
      <c r="D73" s="260"/>
      <c r="E73" s="261">
        <v>1.5</v>
      </c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09"/>
      <c r="Z73" s="209"/>
      <c r="AA73" s="209"/>
      <c r="AB73" s="209"/>
      <c r="AC73" s="209"/>
      <c r="AD73" s="209"/>
      <c r="AE73" s="209"/>
      <c r="AF73" s="209"/>
      <c r="AG73" s="209" t="s">
        <v>173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1" x14ac:dyDescent="0.25">
      <c r="A74" s="237">
        <v>20</v>
      </c>
      <c r="B74" s="238" t="s">
        <v>217</v>
      </c>
      <c r="C74" s="252" t="s">
        <v>218</v>
      </c>
      <c r="D74" s="239" t="s">
        <v>171</v>
      </c>
      <c r="E74" s="240">
        <v>18.82</v>
      </c>
      <c r="F74" s="241"/>
      <c r="G74" s="242">
        <f>ROUND(E74*F74,2)</f>
        <v>0</v>
      </c>
      <c r="H74" s="229">
        <v>58.95</v>
      </c>
      <c r="I74" s="228">
        <f>ROUND(E74*H74,2)</f>
        <v>1109.44</v>
      </c>
      <c r="J74" s="229">
        <v>337.25</v>
      </c>
      <c r="K74" s="228">
        <f>ROUND(E74*J74,2)</f>
        <v>6347.05</v>
      </c>
      <c r="L74" s="228">
        <v>15</v>
      </c>
      <c r="M74" s="228">
        <f>G74*(1+L74/100)</f>
        <v>0</v>
      </c>
      <c r="N74" s="228">
        <v>4.5580000000000002E-2</v>
      </c>
      <c r="O74" s="228">
        <f>ROUND(E74*N74,2)</f>
        <v>0.86</v>
      </c>
      <c r="P74" s="228">
        <v>0</v>
      </c>
      <c r="Q74" s="228">
        <f>ROUND(E74*P74,2)</f>
        <v>0</v>
      </c>
      <c r="R74" s="228"/>
      <c r="S74" s="228" t="s">
        <v>168</v>
      </c>
      <c r="T74" s="228" t="s">
        <v>136</v>
      </c>
      <c r="U74" s="228">
        <v>0.60799999999999998</v>
      </c>
      <c r="V74" s="228">
        <f>ROUND(E74*U74,2)</f>
        <v>11.44</v>
      </c>
      <c r="W74" s="228"/>
      <c r="X74" s="228" t="s">
        <v>164</v>
      </c>
      <c r="Y74" s="209"/>
      <c r="Z74" s="209"/>
      <c r="AA74" s="209"/>
      <c r="AB74" s="209"/>
      <c r="AC74" s="209"/>
      <c r="AD74" s="209"/>
      <c r="AE74" s="209"/>
      <c r="AF74" s="209"/>
      <c r="AG74" s="209" t="s">
        <v>165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5">
      <c r="A75" s="226"/>
      <c r="B75" s="227"/>
      <c r="C75" s="264" t="s">
        <v>667</v>
      </c>
      <c r="D75" s="260"/>
      <c r="E75" s="261">
        <v>17.22</v>
      </c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09"/>
      <c r="Z75" s="209"/>
      <c r="AA75" s="209"/>
      <c r="AB75" s="209"/>
      <c r="AC75" s="209"/>
      <c r="AD75" s="209"/>
      <c r="AE75" s="209"/>
      <c r="AF75" s="209"/>
      <c r="AG75" s="209" t="s">
        <v>173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1" x14ac:dyDescent="0.25">
      <c r="A76" s="226"/>
      <c r="B76" s="227"/>
      <c r="C76" s="264" t="s">
        <v>204</v>
      </c>
      <c r="D76" s="260"/>
      <c r="E76" s="261">
        <v>-1.2</v>
      </c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09"/>
      <c r="Z76" s="209"/>
      <c r="AA76" s="209"/>
      <c r="AB76" s="209"/>
      <c r="AC76" s="209"/>
      <c r="AD76" s="209"/>
      <c r="AE76" s="209"/>
      <c r="AF76" s="209"/>
      <c r="AG76" s="209" t="s">
        <v>173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5">
      <c r="A77" s="226"/>
      <c r="B77" s="227"/>
      <c r="C77" s="264" t="s">
        <v>219</v>
      </c>
      <c r="D77" s="260"/>
      <c r="E77" s="261">
        <v>2.8</v>
      </c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09"/>
      <c r="Z77" s="209"/>
      <c r="AA77" s="209"/>
      <c r="AB77" s="209"/>
      <c r="AC77" s="209"/>
      <c r="AD77" s="209"/>
      <c r="AE77" s="209"/>
      <c r="AF77" s="209"/>
      <c r="AG77" s="209" t="s">
        <v>173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ht="20.399999999999999" outlineLevel="1" x14ac:dyDescent="0.25">
      <c r="A78" s="237">
        <v>21</v>
      </c>
      <c r="B78" s="238" t="s">
        <v>668</v>
      </c>
      <c r="C78" s="252" t="s">
        <v>669</v>
      </c>
      <c r="D78" s="239" t="s">
        <v>171</v>
      </c>
      <c r="E78" s="240">
        <v>2.94</v>
      </c>
      <c r="F78" s="241"/>
      <c r="G78" s="242">
        <f>ROUND(E78*F78,2)</f>
        <v>0</v>
      </c>
      <c r="H78" s="229">
        <v>105.57</v>
      </c>
      <c r="I78" s="228">
        <f>ROUND(E78*H78,2)</f>
        <v>310.38</v>
      </c>
      <c r="J78" s="229">
        <v>215.33</v>
      </c>
      <c r="K78" s="228">
        <f>ROUND(E78*J78,2)</f>
        <v>633.07000000000005</v>
      </c>
      <c r="L78" s="228">
        <v>15</v>
      </c>
      <c r="M78" s="228">
        <f>G78*(1+L78/100)</f>
        <v>0</v>
      </c>
      <c r="N78" s="228">
        <v>3.6099999999999999E-3</v>
      </c>
      <c r="O78" s="228">
        <f>ROUND(E78*N78,2)</f>
        <v>0.01</v>
      </c>
      <c r="P78" s="228">
        <v>0</v>
      </c>
      <c r="Q78" s="228">
        <f>ROUND(E78*P78,2)</f>
        <v>0</v>
      </c>
      <c r="R78" s="228"/>
      <c r="S78" s="228" t="s">
        <v>168</v>
      </c>
      <c r="T78" s="228" t="s">
        <v>136</v>
      </c>
      <c r="U78" s="228">
        <v>0.36199999999999999</v>
      </c>
      <c r="V78" s="228">
        <f>ROUND(E78*U78,2)</f>
        <v>1.06</v>
      </c>
      <c r="W78" s="228"/>
      <c r="X78" s="228" t="s">
        <v>164</v>
      </c>
      <c r="Y78" s="209"/>
      <c r="Z78" s="209"/>
      <c r="AA78" s="209"/>
      <c r="AB78" s="209"/>
      <c r="AC78" s="209"/>
      <c r="AD78" s="209"/>
      <c r="AE78" s="209"/>
      <c r="AF78" s="209"/>
      <c r="AG78" s="209" t="s">
        <v>165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5">
      <c r="A79" s="226"/>
      <c r="B79" s="227"/>
      <c r="C79" s="264" t="s">
        <v>670</v>
      </c>
      <c r="D79" s="260"/>
      <c r="E79" s="261">
        <v>1.47</v>
      </c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09"/>
      <c r="Z79" s="209"/>
      <c r="AA79" s="209"/>
      <c r="AB79" s="209"/>
      <c r="AC79" s="209"/>
      <c r="AD79" s="209"/>
      <c r="AE79" s="209"/>
      <c r="AF79" s="209"/>
      <c r="AG79" s="209" t="s">
        <v>173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1" x14ac:dyDescent="0.25">
      <c r="A80" s="226"/>
      <c r="B80" s="227"/>
      <c r="C80" s="264" t="s">
        <v>671</v>
      </c>
      <c r="D80" s="260"/>
      <c r="E80" s="261">
        <v>1.47</v>
      </c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09"/>
      <c r="Z80" s="209"/>
      <c r="AA80" s="209"/>
      <c r="AB80" s="209"/>
      <c r="AC80" s="209"/>
      <c r="AD80" s="209"/>
      <c r="AE80" s="209"/>
      <c r="AF80" s="209"/>
      <c r="AG80" s="209" t="s">
        <v>173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1" x14ac:dyDescent="0.25">
      <c r="A81" s="237">
        <v>22</v>
      </c>
      <c r="B81" s="238" t="s">
        <v>220</v>
      </c>
      <c r="C81" s="252" t="s">
        <v>221</v>
      </c>
      <c r="D81" s="239" t="s">
        <v>171</v>
      </c>
      <c r="E81" s="240">
        <v>6.24</v>
      </c>
      <c r="F81" s="241"/>
      <c r="G81" s="242">
        <f>ROUND(E81*F81,2)</f>
        <v>0</v>
      </c>
      <c r="H81" s="229">
        <v>46.37</v>
      </c>
      <c r="I81" s="228">
        <f>ROUND(E81*H81,2)</f>
        <v>289.35000000000002</v>
      </c>
      <c r="J81" s="229">
        <v>49.33</v>
      </c>
      <c r="K81" s="228">
        <f>ROUND(E81*J81,2)</f>
        <v>307.82</v>
      </c>
      <c r="L81" s="228">
        <v>15</v>
      </c>
      <c r="M81" s="228">
        <f>G81*(1+L81/100)</f>
        <v>0</v>
      </c>
      <c r="N81" s="228">
        <v>2.5999999999999998E-4</v>
      </c>
      <c r="O81" s="228">
        <f>ROUND(E81*N81,2)</f>
        <v>0</v>
      </c>
      <c r="P81" s="228">
        <v>0</v>
      </c>
      <c r="Q81" s="228">
        <f>ROUND(E81*P81,2)</f>
        <v>0</v>
      </c>
      <c r="R81" s="228"/>
      <c r="S81" s="228" t="s">
        <v>168</v>
      </c>
      <c r="T81" s="228" t="s">
        <v>136</v>
      </c>
      <c r="U81" s="228">
        <v>0.09</v>
      </c>
      <c r="V81" s="228">
        <f>ROUND(E81*U81,2)</f>
        <v>0.56000000000000005</v>
      </c>
      <c r="W81" s="228"/>
      <c r="X81" s="228" t="s">
        <v>164</v>
      </c>
      <c r="Y81" s="209"/>
      <c r="Z81" s="209"/>
      <c r="AA81" s="209"/>
      <c r="AB81" s="209"/>
      <c r="AC81" s="209"/>
      <c r="AD81" s="209"/>
      <c r="AE81" s="209"/>
      <c r="AF81" s="209"/>
      <c r="AG81" s="209" t="s">
        <v>165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5">
      <c r="A82" s="226"/>
      <c r="B82" s="227"/>
      <c r="C82" s="264" t="s">
        <v>672</v>
      </c>
      <c r="D82" s="260"/>
      <c r="E82" s="261">
        <v>2.94</v>
      </c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09"/>
      <c r="Z82" s="209"/>
      <c r="AA82" s="209"/>
      <c r="AB82" s="209"/>
      <c r="AC82" s="209"/>
      <c r="AD82" s="209"/>
      <c r="AE82" s="209"/>
      <c r="AF82" s="209"/>
      <c r="AG82" s="209" t="s">
        <v>173</v>
      </c>
      <c r="AH82" s="209">
        <v>0</v>
      </c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1" x14ac:dyDescent="0.25">
      <c r="A83" s="226"/>
      <c r="B83" s="227"/>
      <c r="C83" s="264" t="s">
        <v>673</v>
      </c>
      <c r="D83" s="260"/>
      <c r="E83" s="261">
        <v>3.3</v>
      </c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09"/>
      <c r="Z83" s="209"/>
      <c r="AA83" s="209"/>
      <c r="AB83" s="209"/>
      <c r="AC83" s="209"/>
      <c r="AD83" s="209"/>
      <c r="AE83" s="209"/>
      <c r="AF83" s="209"/>
      <c r="AG83" s="209" t="s">
        <v>173</v>
      </c>
      <c r="AH83" s="209">
        <v>0</v>
      </c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x14ac:dyDescent="0.25">
      <c r="A84" s="231" t="s">
        <v>130</v>
      </c>
      <c r="B84" s="232" t="s">
        <v>58</v>
      </c>
      <c r="C84" s="250" t="s">
        <v>59</v>
      </c>
      <c r="D84" s="233"/>
      <c r="E84" s="234"/>
      <c r="F84" s="235"/>
      <c r="G84" s="236">
        <f>SUMIF(AG85:AG102,"&lt;&gt;NOR",G85:G102)</f>
        <v>0</v>
      </c>
      <c r="H84" s="230"/>
      <c r="I84" s="230">
        <f>SUM(I85:I102)</f>
        <v>8469.33</v>
      </c>
      <c r="J84" s="230"/>
      <c r="K84" s="230">
        <f>SUM(K85:K102)</f>
        <v>5576.9400000000005</v>
      </c>
      <c r="L84" s="230"/>
      <c r="M84" s="230">
        <f>SUM(M85:M102)</f>
        <v>0</v>
      </c>
      <c r="N84" s="230"/>
      <c r="O84" s="230">
        <f>SUM(O85:O102)</f>
        <v>0.39</v>
      </c>
      <c r="P84" s="230"/>
      <c r="Q84" s="230">
        <f>SUM(Q85:Q102)</f>
        <v>0</v>
      </c>
      <c r="R84" s="230"/>
      <c r="S84" s="230"/>
      <c r="T84" s="230"/>
      <c r="U84" s="230"/>
      <c r="V84" s="230">
        <f>SUM(V85:V102)</f>
        <v>10.09</v>
      </c>
      <c r="W84" s="230"/>
      <c r="X84" s="230"/>
      <c r="AG84" t="s">
        <v>131</v>
      </c>
    </row>
    <row r="85" spans="1:60" outlineLevel="1" x14ac:dyDescent="0.25">
      <c r="A85" s="237">
        <v>23</v>
      </c>
      <c r="B85" s="238" t="s">
        <v>220</v>
      </c>
      <c r="C85" s="252" t="s">
        <v>221</v>
      </c>
      <c r="D85" s="239" t="s">
        <v>171</v>
      </c>
      <c r="E85" s="240">
        <v>21.1</v>
      </c>
      <c r="F85" s="241"/>
      <c r="G85" s="242">
        <f>ROUND(E85*F85,2)</f>
        <v>0</v>
      </c>
      <c r="H85" s="229">
        <v>46.37</v>
      </c>
      <c r="I85" s="228">
        <f>ROUND(E85*H85,2)</f>
        <v>978.41</v>
      </c>
      <c r="J85" s="229">
        <v>49.33</v>
      </c>
      <c r="K85" s="228">
        <f>ROUND(E85*J85,2)</f>
        <v>1040.8599999999999</v>
      </c>
      <c r="L85" s="228">
        <v>15</v>
      </c>
      <c r="M85" s="228">
        <f>G85*(1+L85/100)</f>
        <v>0</v>
      </c>
      <c r="N85" s="228">
        <v>2.5999999999999998E-4</v>
      </c>
      <c r="O85" s="228">
        <f>ROUND(E85*N85,2)</f>
        <v>0.01</v>
      </c>
      <c r="P85" s="228">
        <v>0</v>
      </c>
      <c r="Q85" s="228">
        <f>ROUND(E85*P85,2)</f>
        <v>0</v>
      </c>
      <c r="R85" s="228"/>
      <c r="S85" s="228" t="s">
        <v>168</v>
      </c>
      <c r="T85" s="228" t="s">
        <v>136</v>
      </c>
      <c r="U85" s="228">
        <v>0.09</v>
      </c>
      <c r="V85" s="228">
        <f>ROUND(E85*U85,2)</f>
        <v>1.9</v>
      </c>
      <c r="W85" s="228"/>
      <c r="X85" s="228" t="s">
        <v>164</v>
      </c>
      <c r="Y85" s="209"/>
      <c r="Z85" s="209"/>
      <c r="AA85" s="209"/>
      <c r="AB85" s="209"/>
      <c r="AC85" s="209"/>
      <c r="AD85" s="209"/>
      <c r="AE85" s="209"/>
      <c r="AF85" s="209"/>
      <c r="AG85" s="209" t="s">
        <v>165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5">
      <c r="A86" s="226"/>
      <c r="B86" s="227"/>
      <c r="C86" s="264" t="s">
        <v>194</v>
      </c>
      <c r="D86" s="260"/>
      <c r="E86" s="261">
        <v>0.98</v>
      </c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09"/>
      <c r="Z86" s="209"/>
      <c r="AA86" s="209"/>
      <c r="AB86" s="209"/>
      <c r="AC86" s="209"/>
      <c r="AD86" s="209"/>
      <c r="AE86" s="209"/>
      <c r="AF86" s="209"/>
      <c r="AG86" s="209" t="s">
        <v>173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1" x14ac:dyDescent="0.25">
      <c r="A87" s="226"/>
      <c r="B87" s="227"/>
      <c r="C87" s="264" t="s">
        <v>196</v>
      </c>
      <c r="D87" s="260"/>
      <c r="E87" s="261">
        <v>8.4</v>
      </c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09"/>
      <c r="Z87" s="209"/>
      <c r="AA87" s="209"/>
      <c r="AB87" s="209"/>
      <c r="AC87" s="209"/>
      <c r="AD87" s="209"/>
      <c r="AE87" s="209"/>
      <c r="AF87" s="209"/>
      <c r="AG87" s="209" t="s">
        <v>173</v>
      </c>
      <c r="AH87" s="209">
        <v>0</v>
      </c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1" x14ac:dyDescent="0.25">
      <c r="A88" s="226"/>
      <c r="B88" s="227"/>
      <c r="C88" s="264" t="s">
        <v>172</v>
      </c>
      <c r="D88" s="260"/>
      <c r="E88" s="261">
        <v>6.44</v>
      </c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09"/>
      <c r="Z88" s="209"/>
      <c r="AA88" s="209"/>
      <c r="AB88" s="209"/>
      <c r="AC88" s="209"/>
      <c r="AD88" s="209"/>
      <c r="AE88" s="209"/>
      <c r="AF88" s="209"/>
      <c r="AG88" s="209" t="s">
        <v>173</v>
      </c>
      <c r="AH88" s="209">
        <v>0</v>
      </c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1" x14ac:dyDescent="0.25">
      <c r="A89" s="226"/>
      <c r="B89" s="227"/>
      <c r="C89" s="264" t="s">
        <v>174</v>
      </c>
      <c r="D89" s="260"/>
      <c r="E89" s="261">
        <v>4.2</v>
      </c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09"/>
      <c r="Z89" s="209"/>
      <c r="AA89" s="209"/>
      <c r="AB89" s="209"/>
      <c r="AC89" s="209"/>
      <c r="AD89" s="209"/>
      <c r="AE89" s="209"/>
      <c r="AF89" s="209"/>
      <c r="AG89" s="209" t="s">
        <v>173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1" x14ac:dyDescent="0.25">
      <c r="A90" s="226"/>
      <c r="B90" s="227"/>
      <c r="C90" s="264" t="s">
        <v>175</v>
      </c>
      <c r="D90" s="260"/>
      <c r="E90" s="261">
        <v>1.08</v>
      </c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09"/>
      <c r="Z90" s="209"/>
      <c r="AA90" s="209"/>
      <c r="AB90" s="209"/>
      <c r="AC90" s="209"/>
      <c r="AD90" s="209"/>
      <c r="AE90" s="209"/>
      <c r="AF90" s="209"/>
      <c r="AG90" s="209" t="s">
        <v>173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1" x14ac:dyDescent="0.25">
      <c r="A91" s="237">
        <v>24</v>
      </c>
      <c r="B91" s="238" t="s">
        <v>222</v>
      </c>
      <c r="C91" s="252" t="s">
        <v>223</v>
      </c>
      <c r="D91" s="239" t="s">
        <v>171</v>
      </c>
      <c r="E91" s="240">
        <v>21.1</v>
      </c>
      <c r="F91" s="241"/>
      <c r="G91" s="242">
        <f>ROUND(E91*F91,2)</f>
        <v>0</v>
      </c>
      <c r="H91" s="229">
        <v>355.02</v>
      </c>
      <c r="I91" s="228">
        <f>ROUND(E91*H91,2)</f>
        <v>7490.92</v>
      </c>
      <c r="J91" s="229">
        <v>206.78</v>
      </c>
      <c r="K91" s="228">
        <f>ROUND(E91*J91,2)</f>
        <v>4363.0600000000004</v>
      </c>
      <c r="L91" s="228">
        <v>15</v>
      </c>
      <c r="M91" s="228">
        <f>G91*(1+L91/100)</f>
        <v>0</v>
      </c>
      <c r="N91" s="228">
        <v>1.806E-2</v>
      </c>
      <c r="O91" s="228">
        <f>ROUND(E91*N91,2)</f>
        <v>0.38</v>
      </c>
      <c r="P91" s="228">
        <v>0</v>
      </c>
      <c r="Q91" s="228">
        <f>ROUND(E91*P91,2)</f>
        <v>0</v>
      </c>
      <c r="R91" s="228"/>
      <c r="S91" s="228" t="s">
        <v>168</v>
      </c>
      <c r="T91" s="228" t="s">
        <v>136</v>
      </c>
      <c r="U91" s="228">
        <v>0.372</v>
      </c>
      <c r="V91" s="228">
        <f>ROUND(E91*U91,2)</f>
        <v>7.85</v>
      </c>
      <c r="W91" s="228"/>
      <c r="X91" s="228" t="s">
        <v>164</v>
      </c>
      <c r="Y91" s="209"/>
      <c r="Z91" s="209"/>
      <c r="AA91" s="209"/>
      <c r="AB91" s="209"/>
      <c r="AC91" s="209"/>
      <c r="AD91" s="209"/>
      <c r="AE91" s="209"/>
      <c r="AF91" s="209"/>
      <c r="AG91" s="209" t="s">
        <v>165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1" x14ac:dyDescent="0.25">
      <c r="A92" s="226"/>
      <c r="B92" s="227"/>
      <c r="C92" s="264" t="s">
        <v>194</v>
      </c>
      <c r="D92" s="260"/>
      <c r="E92" s="261">
        <v>0.98</v>
      </c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09"/>
      <c r="Z92" s="209"/>
      <c r="AA92" s="209"/>
      <c r="AB92" s="209"/>
      <c r="AC92" s="209"/>
      <c r="AD92" s="209"/>
      <c r="AE92" s="209"/>
      <c r="AF92" s="209"/>
      <c r="AG92" s="209" t="s">
        <v>173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1" x14ac:dyDescent="0.25">
      <c r="A93" s="226"/>
      <c r="B93" s="227"/>
      <c r="C93" s="264" t="s">
        <v>196</v>
      </c>
      <c r="D93" s="260"/>
      <c r="E93" s="261">
        <v>8.4</v>
      </c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09"/>
      <c r="Z93" s="209"/>
      <c r="AA93" s="209"/>
      <c r="AB93" s="209"/>
      <c r="AC93" s="209"/>
      <c r="AD93" s="209"/>
      <c r="AE93" s="209"/>
      <c r="AF93" s="209"/>
      <c r="AG93" s="209" t="s">
        <v>173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1" x14ac:dyDescent="0.25">
      <c r="A94" s="226"/>
      <c r="B94" s="227"/>
      <c r="C94" s="264" t="s">
        <v>172</v>
      </c>
      <c r="D94" s="260"/>
      <c r="E94" s="261">
        <v>6.44</v>
      </c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09"/>
      <c r="Z94" s="209"/>
      <c r="AA94" s="209"/>
      <c r="AB94" s="209"/>
      <c r="AC94" s="209"/>
      <c r="AD94" s="209"/>
      <c r="AE94" s="209"/>
      <c r="AF94" s="209"/>
      <c r="AG94" s="209" t="s">
        <v>173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5">
      <c r="A95" s="226"/>
      <c r="B95" s="227"/>
      <c r="C95" s="264" t="s">
        <v>174</v>
      </c>
      <c r="D95" s="260"/>
      <c r="E95" s="261">
        <v>4.2</v>
      </c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09"/>
      <c r="Z95" s="209"/>
      <c r="AA95" s="209"/>
      <c r="AB95" s="209"/>
      <c r="AC95" s="209"/>
      <c r="AD95" s="209"/>
      <c r="AE95" s="209"/>
      <c r="AF95" s="209"/>
      <c r="AG95" s="209" t="s">
        <v>173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1" x14ac:dyDescent="0.25">
      <c r="A96" s="226"/>
      <c r="B96" s="227"/>
      <c r="C96" s="264" t="s">
        <v>175</v>
      </c>
      <c r="D96" s="260"/>
      <c r="E96" s="261">
        <v>1.08</v>
      </c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09"/>
      <c r="Z96" s="209"/>
      <c r="AA96" s="209"/>
      <c r="AB96" s="209"/>
      <c r="AC96" s="209"/>
      <c r="AD96" s="209"/>
      <c r="AE96" s="209"/>
      <c r="AF96" s="209"/>
      <c r="AG96" s="209" t="s">
        <v>173</v>
      </c>
      <c r="AH96" s="209">
        <v>0</v>
      </c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1" x14ac:dyDescent="0.25">
      <c r="A97" s="237">
        <v>25</v>
      </c>
      <c r="B97" s="238" t="s">
        <v>224</v>
      </c>
      <c r="C97" s="252" t="s">
        <v>225</v>
      </c>
      <c r="D97" s="239" t="s">
        <v>171</v>
      </c>
      <c r="E97" s="240">
        <v>21.1</v>
      </c>
      <c r="F97" s="241"/>
      <c r="G97" s="242">
        <f>ROUND(E97*F97,2)</f>
        <v>0</v>
      </c>
      <c r="H97" s="229">
        <v>0</v>
      </c>
      <c r="I97" s="228">
        <f>ROUND(E97*H97,2)</f>
        <v>0</v>
      </c>
      <c r="J97" s="229">
        <v>8.1999999999999993</v>
      </c>
      <c r="K97" s="228">
        <f>ROUND(E97*J97,2)</f>
        <v>173.02</v>
      </c>
      <c r="L97" s="228">
        <v>15</v>
      </c>
      <c r="M97" s="228">
        <f>G97*(1+L97/100)</f>
        <v>0</v>
      </c>
      <c r="N97" s="228">
        <v>0</v>
      </c>
      <c r="O97" s="228">
        <f>ROUND(E97*N97,2)</f>
        <v>0</v>
      </c>
      <c r="P97" s="228">
        <v>0</v>
      </c>
      <c r="Q97" s="228">
        <f>ROUND(E97*P97,2)</f>
        <v>0</v>
      </c>
      <c r="R97" s="228"/>
      <c r="S97" s="228" t="s">
        <v>135</v>
      </c>
      <c r="T97" s="228" t="s">
        <v>136</v>
      </c>
      <c r="U97" s="228">
        <v>1.6E-2</v>
      </c>
      <c r="V97" s="228">
        <f>ROUND(E97*U97,2)</f>
        <v>0.34</v>
      </c>
      <c r="W97" s="228"/>
      <c r="X97" s="228" t="s">
        <v>164</v>
      </c>
      <c r="Y97" s="209"/>
      <c r="Z97" s="209"/>
      <c r="AA97" s="209"/>
      <c r="AB97" s="209"/>
      <c r="AC97" s="209"/>
      <c r="AD97" s="209"/>
      <c r="AE97" s="209"/>
      <c r="AF97" s="209"/>
      <c r="AG97" s="209" t="s">
        <v>165</v>
      </c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1" x14ac:dyDescent="0.25">
      <c r="A98" s="226"/>
      <c r="B98" s="227"/>
      <c r="C98" s="264" t="s">
        <v>194</v>
      </c>
      <c r="D98" s="260"/>
      <c r="E98" s="261">
        <v>0.98</v>
      </c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09"/>
      <c r="Z98" s="209"/>
      <c r="AA98" s="209"/>
      <c r="AB98" s="209"/>
      <c r="AC98" s="209"/>
      <c r="AD98" s="209"/>
      <c r="AE98" s="209"/>
      <c r="AF98" s="209"/>
      <c r="AG98" s="209" t="s">
        <v>173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1" x14ac:dyDescent="0.25">
      <c r="A99" s="226"/>
      <c r="B99" s="227"/>
      <c r="C99" s="264" t="s">
        <v>196</v>
      </c>
      <c r="D99" s="260"/>
      <c r="E99" s="261">
        <v>8.4</v>
      </c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09"/>
      <c r="Z99" s="209"/>
      <c r="AA99" s="209"/>
      <c r="AB99" s="209"/>
      <c r="AC99" s="209"/>
      <c r="AD99" s="209"/>
      <c r="AE99" s="209"/>
      <c r="AF99" s="209"/>
      <c r="AG99" s="209" t="s">
        <v>173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1" x14ac:dyDescent="0.25">
      <c r="A100" s="226"/>
      <c r="B100" s="227"/>
      <c r="C100" s="264" t="s">
        <v>172</v>
      </c>
      <c r="D100" s="260"/>
      <c r="E100" s="261">
        <v>6.44</v>
      </c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09"/>
      <c r="Z100" s="209"/>
      <c r="AA100" s="209"/>
      <c r="AB100" s="209"/>
      <c r="AC100" s="209"/>
      <c r="AD100" s="209"/>
      <c r="AE100" s="209"/>
      <c r="AF100" s="209"/>
      <c r="AG100" s="209" t="s">
        <v>173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1" x14ac:dyDescent="0.25">
      <c r="A101" s="226"/>
      <c r="B101" s="227"/>
      <c r="C101" s="264" t="s">
        <v>174</v>
      </c>
      <c r="D101" s="260"/>
      <c r="E101" s="261">
        <v>4.2</v>
      </c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09"/>
      <c r="Z101" s="209"/>
      <c r="AA101" s="209"/>
      <c r="AB101" s="209"/>
      <c r="AC101" s="209"/>
      <c r="AD101" s="209"/>
      <c r="AE101" s="209"/>
      <c r="AF101" s="209"/>
      <c r="AG101" s="209" t="s">
        <v>173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1" x14ac:dyDescent="0.25">
      <c r="A102" s="226"/>
      <c r="B102" s="227"/>
      <c r="C102" s="264" t="s">
        <v>175</v>
      </c>
      <c r="D102" s="260"/>
      <c r="E102" s="261">
        <v>1.08</v>
      </c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09"/>
      <c r="Z102" s="209"/>
      <c r="AA102" s="209"/>
      <c r="AB102" s="209"/>
      <c r="AC102" s="209"/>
      <c r="AD102" s="209"/>
      <c r="AE102" s="209"/>
      <c r="AF102" s="209"/>
      <c r="AG102" s="209" t="s">
        <v>173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ht="26.4" x14ac:dyDescent="0.25">
      <c r="A103" s="231" t="s">
        <v>130</v>
      </c>
      <c r="B103" s="232" t="s">
        <v>60</v>
      </c>
      <c r="C103" s="250" t="s">
        <v>61</v>
      </c>
      <c r="D103" s="233"/>
      <c r="E103" s="234"/>
      <c r="F103" s="235"/>
      <c r="G103" s="236">
        <f>SUMIF(AG104:AG113,"&lt;&gt;NOR",G104:G113)</f>
        <v>0</v>
      </c>
      <c r="H103" s="230"/>
      <c r="I103" s="230">
        <f>SUM(I104:I113)</f>
        <v>66.319999999999993</v>
      </c>
      <c r="J103" s="230"/>
      <c r="K103" s="230">
        <f>SUM(K104:K113)</f>
        <v>5476.71</v>
      </c>
      <c r="L103" s="230"/>
      <c r="M103" s="230">
        <f>SUM(M104:M113)</f>
        <v>0</v>
      </c>
      <c r="N103" s="230"/>
      <c r="O103" s="230">
        <f>SUM(O104:O113)</f>
        <v>0</v>
      </c>
      <c r="P103" s="230"/>
      <c r="Q103" s="230">
        <f>SUM(Q104:Q113)</f>
        <v>0</v>
      </c>
      <c r="R103" s="230"/>
      <c r="S103" s="230"/>
      <c r="T103" s="230"/>
      <c r="U103" s="230"/>
      <c r="V103" s="230">
        <f>SUM(V104:V113)</f>
        <v>12.02</v>
      </c>
      <c r="W103" s="230"/>
      <c r="X103" s="230"/>
      <c r="AG103" t="s">
        <v>131</v>
      </c>
    </row>
    <row r="104" spans="1:60" outlineLevel="1" x14ac:dyDescent="0.25">
      <c r="A104" s="237">
        <v>26</v>
      </c>
      <c r="B104" s="238" t="s">
        <v>226</v>
      </c>
      <c r="C104" s="252" t="s">
        <v>227</v>
      </c>
      <c r="D104" s="239" t="s">
        <v>171</v>
      </c>
      <c r="E104" s="240">
        <v>37.1</v>
      </c>
      <c r="F104" s="241"/>
      <c r="G104" s="242">
        <f>ROUND(E104*F104,2)</f>
        <v>0</v>
      </c>
      <c r="H104" s="229">
        <v>1.65</v>
      </c>
      <c r="I104" s="228">
        <f>ROUND(E104*H104,2)</f>
        <v>61.22</v>
      </c>
      <c r="J104" s="229">
        <v>140.35</v>
      </c>
      <c r="K104" s="228">
        <f>ROUND(E104*J104,2)</f>
        <v>5206.99</v>
      </c>
      <c r="L104" s="228">
        <v>15</v>
      </c>
      <c r="M104" s="228">
        <f>G104*(1+L104/100)</f>
        <v>0</v>
      </c>
      <c r="N104" s="228">
        <v>4.0000000000000003E-5</v>
      </c>
      <c r="O104" s="228">
        <f>ROUND(E104*N104,2)</f>
        <v>0</v>
      </c>
      <c r="P104" s="228">
        <v>0</v>
      </c>
      <c r="Q104" s="228">
        <f>ROUND(E104*P104,2)</f>
        <v>0</v>
      </c>
      <c r="R104" s="228"/>
      <c r="S104" s="228" t="s">
        <v>168</v>
      </c>
      <c r="T104" s="228" t="s">
        <v>136</v>
      </c>
      <c r="U104" s="228">
        <v>0.308</v>
      </c>
      <c r="V104" s="228">
        <f>ROUND(E104*U104,2)</f>
        <v>11.43</v>
      </c>
      <c r="W104" s="228"/>
      <c r="X104" s="228" t="s">
        <v>164</v>
      </c>
      <c r="Y104" s="209"/>
      <c r="Z104" s="209"/>
      <c r="AA104" s="209"/>
      <c r="AB104" s="209"/>
      <c r="AC104" s="209"/>
      <c r="AD104" s="209"/>
      <c r="AE104" s="209"/>
      <c r="AF104" s="209"/>
      <c r="AG104" s="209" t="s">
        <v>165</v>
      </c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1" x14ac:dyDescent="0.25">
      <c r="A105" s="226"/>
      <c r="B105" s="227"/>
      <c r="C105" s="264" t="s">
        <v>194</v>
      </c>
      <c r="D105" s="260"/>
      <c r="E105" s="261">
        <v>0.98</v>
      </c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09"/>
      <c r="Z105" s="209"/>
      <c r="AA105" s="209"/>
      <c r="AB105" s="209"/>
      <c r="AC105" s="209"/>
      <c r="AD105" s="209"/>
      <c r="AE105" s="209"/>
      <c r="AF105" s="209"/>
      <c r="AG105" s="209" t="s">
        <v>173</v>
      </c>
      <c r="AH105" s="209">
        <v>0</v>
      </c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1" x14ac:dyDescent="0.25">
      <c r="A106" s="226"/>
      <c r="B106" s="227"/>
      <c r="C106" s="264" t="s">
        <v>196</v>
      </c>
      <c r="D106" s="260"/>
      <c r="E106" s="261">
        <v>8.4</v>
      </c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09"/>
      <c r="Z106" s="209"/>
      <c r="AA106" s="209"/>
      <c r="AB106" s="209"/>
      <c r="AC106" s="209"/>
      <c r="AD106" s="209"/>
      <c r="AE106" s="209"/>
      <c r="AF106" s="209"/>
      <c r="AG106" s="209" t="s">
        <v>173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1" x14ac:dyDescent="0.25">
      <c r="A107" s="226"/>
      <c r="B107" s="227"/>
      <c r="C107" s="264" t="s">
        <v>172</v>
      </c>
      <c r="D107" s="260"/>
      <c r="E107" s="261">
        <v>6.44</v>
      </c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09"/>
      <c r="Z107" s="209"/>
      <c r="AA107" s="209"/>
      <c r="AB107" s="209"/>
      <c r="AC107" s="209"/>
      <c r="AD107" s="209"/>
      <c r="AE107" s="209"/>
      <c r="AF107" s="209"/>
      <c r="AG107" s="209" t="s">
        <v>173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1" x14ac:dyDescent="0.25">
      <c r="A108" s="226"/>
      <c r="B108" s="227"/>
      <c r="C108" s="264" t="s">
        <v>174</v>
      </c>
      <c r="D108" s="260"/>
      <c r="E108" s="261">
        <v>4.2</v>
      </c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09"/>
      <c r="Z108" s="209"/>
      <c r="AA108" s="209"/>
      <c r="AB108" s="209"/>
      <c r="AC108" s="209"/>
      <c r="AD108" s="209"/>
      <c r="AE108" s="209"/>
      <c r="AF108" s="209"/>
      <c r="AG108" s="209" t="s">
        <v>173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1" x14ac:dyDescent="0.25">
      <c r="A109" s="226"/>
      <c r="B109" s="227"/>
      <c r="C109" s="264" t="s">
        <v>175</v>
      </c>
      <c r="D109" s="260"/>
      <c r="E109" s="261">
        <v>1.08</v>
      </c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09"/>
      <c r="Z109" s="209"/>
      <c r="AA109" s="209"/>
      <c r="AB109" s="209"/>
      <c r="AC109" s="209"/>
      <c r="AD109" s="209"/>
      <c r="AE109" s="209"/>
      <c r="AF109" s="209"/>
      <c r="AG109" s="209" t="s">
        <v>173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1" x14ac:dyDescent="0.25">
      <c r="A110" s="226"/>
      <c r="B110" s="227"/>
      <c r="C110" s="264" t="s">
        <v>228</v>
      </c>
      <c r="D110" s="260"/>
      <c r="E110" s="261">
        <v>16</v>
      </c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09"/>
      <c r="Z110" s="209"/>
      <c r="AA110" s="209"/>
      <c r="AB110" s="209"/>
      <c r="AC110" s="209"/>
      <c r="AD110" s="209"/>
      <c r="AE110" s="209"/>
      <c r="AF110" s="209"/>
      <c r="AG110" s="209" t="s">
        <v>173</v>
      </c>
      <c r="AH110" s="209">
        <v>0</v>
      </c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1" x14ac:dyDescent="0.25">
      <c r="A111" s="237">
        <v>27</v>
      </c>
      <c r="B111" s="238" t="s">
        <v>229</v>
      </c>
      <c r="C111" s="252" t="s">
        <v>230</v>
      </c>
      <c r="D111" s="239" t="s">
        <v>171</v>
      </c>
      <c r="E111" s="240">
        <v>4.55</v>
      </c>
      <c r="F111" s="241"/>
      <c r="G111" s="242">
        <f>ROUND(E111*F111,2)</f>
        <v>0</v>
      </c>
      <c r="H111" s="229">
        <v>1.1200000000000001</v>
      </c>
      <c r="I111" s="228">
        <f>ROUND(E111*H111,2)</f>
        <v>5.0999999999999996</v>
      </c>
      <c r="J111" s="229">
        <v>59.28</v>
      </c>
      <c r="K111" s="228">
        <f>ROUND(E111*J111,2)</f>
        <v>269.72000000000003</v>
      </c>
      <c r="L111" s="228">
        <v>15</v>
      </c>
      <c r="M111" s="228">
        <f>G111*(1+L111/100)</f>
        <v>0</v>
      </c>
      <c r="N111" s="228">
        <v>1.0000000000000001E-5</v>
      </c>
      <c r="O111" s="228">
        <f>ROUND(E111*N111,2)</f>
        <v>0</v>
      </c>
      <c r="P111" s="228">
        <v>0</v>
      </c>
      <c r="Q111" s="228">
        <f>ROUND(E111*P111,2)</f>
        <v>0</v>
      </c>
      <c r="R111" s="228"/>
      <c r="S111" s="228" t="s">
        <v>168</v>
      </c>
      <c r="T111" s="228" t="s">
        <v>136</v>
      </c>
      <c r="U111" s="228">
        <v>0.13</v>
      </c>
      <c r="V111" s="228">
        <f>ROUND(E111*U111,2)</f>
        <v>0.59</v>
      </c>
      <c r="W111" s="228"/>
      <c r="X111" s="228" t="s">
        <v>164</v>
      </c>
      <c r="Y111" s="209"/>
      <c r="Z111" s="209"/>
      <c r="AA111" s="209"/>
      <c r="AB111" s="209"/>
      <c r="AC111" s="209"/>
      <c r="AD111" s="209"/>
      <c r="AE111" s="209"/>
      <c r="AF111" s="209"/>
      <c r="AG111" s="209" t="s">
        <v>165</v>
      </c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1" x14ac:dyDescent="0.25">
      <c r="A112" s="226"/>
      <c r="B112" s="227"/>
      <c r="C112" s="264" t="s">
        <v>189</v>
      </c>
      <c r="D112" s="260"/>
      <c r="E112" s="261">
        <v>2.08</v>
      </c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09"/>
      <c r="Z112" s="209"/>
      <c r="AA112" s="209"/>
      <c r="AB112" s="209"/>
      <c r="AC112" s="209"/>
      <c r="AD112" s="209"/>
      <c r="AE112" s="209"/>
      <c r="AF112" s="209"/>
      <c r="AG112" s="209" t="s">
        <v>173</v>
      </c>
      <c r="AH112" s="209">
        <v>0</v>
      </c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1" x14ac:dyDescent="0.25">
      <c r="A113" s="226"/>
      <c r="B113" s="227"/>
      <c r="C113" s="264" t="s">
        <v>663</v>
      </c>
      <c r="D113" s="260"/>
      <c r="E113" s="261">
        <v>2.4700000000000002</v>
      </c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09"/>
      <c r="Z113" s="209"/>
      <c r="AA113" s="209"/>
      <c r="AB113" s="209"/>
      <c r="AC113" s="209"/>
      <c r="AD113" s="209"/>
      <c r="AE113" s="209"/>
      <c r="AF113" s="209"/>
      <c r="AG113" s="209" t="s">
        <v>173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x14ac:dyDescent="0.25">
      <c r="A114" s="231" t="s">
        <v>130</v>
      </c>
      <c r="B114" s="232" t="s">
        <v>62</v>
      </c>
      <c r="C114" s="250" t="s">
        <v>63</v>
      </c>
      <c r="D114" s="233"/>
      <c r="E114" s="234"/>
      <c r="F114" s="235"/>
      <c r="G114" s="236">
        <f>SUMIF(AG115:AG154,"&lt;&gt;NOR",G115:G154)</f>
        <v>0</v>
      </c>
      <c r="H114" s="230"/>
      <c r="I114" s="230">
        <f>SUM(I115:I154)</f>
        <v>818.61</v>
      </c>
      <c r="J114" s="230"/>
      <c r="K114" s="230">
        <f>SUM(K115:K154)</f>
        <v>16847.53</v>
      </c>
      <c r="L114" s="230"/>
      <c r="M114" s="230">
        <f>SUM(M115:M154)</f>
        <v>0</v>
      </c>
      <c r="N114" s="230"/>
      <c r="O114" s="230">
        <f>SUM(O115:O154)</f>
        <v>0.03</v>
      </c>
      <c r="P114" s="230"/>
      <c r="Q114" s="230">
        <f>SUM(Q115:Q154)</f>
        <v>2.6100000000000003</v>
      </c>
      <c r="R114" s="230"/>
      <c r="S114" s="230"/>
      <c r="T114" s="230"/>
      <c r="U114" s="230"/>
      <c r="V114" s="230">
        <f>SUM(V115:V154)</f>
        <v>26.550000000000004</v>
      </c>
      <c r="W114" s="230"/>
      <c r="X114" s="230"/>
      <c r="AG114" t="s">
        <v>131</v>
      </c>
    </row>
    <row r="115" spans="1:60" outlineLevel="1" x14ac:dyDescent="0.25">
      <c r="A115" s="237">
        <v>28</v>
      </c>
      <c r="B115" s="238" t="s">
        <v>674</v>
      </c>
      <c r="C115" s="252" t="s">
        <v>675</v>
      </c>
      <c r="D115" s="239" t="s">
        <v>171</v>
      </c>
      <c r="E115" s="240">
        <v>5.28</v>
      </c>
      <c r="F115" s="241"/>
      <c r="G115" s="242">
        <f>ROUND(E115*F115,2)</f>
        <v>0</v>
      </c>
      <c r="H115" s="229">
        <v>0</v>
      </c>
      <c r="I115" s="228">
        <f>ROUND(E115*H115,2)</f>
        <v>0</v>
      </c>
      <c r="J115" s="229">
        <v>68.400000000000006</v>
      </c>
      <c r="K115" s="228">
        <f>ROUND(E115*J115,2)</f>
        <v>361.15</v>
      </c>
      <c r="L115" s="228">
        <v>15</v>
      </c>
      <c r="M115" s="228">
        <f>G115*(1+L115/100)</f>
        <v>0</v>
      </c>
      <c r="N115" s="228">
        <v>0</v>
      </c>
      <c r="O115" s="228">
        <f>ROUND(E115*N115,2)</f>
        <v>0</v>
      </c>
      <c r="P115" s="228">
        <v>1.75E-3</v>
      </c>
      <c r="Q115" s="228">
        <f>ROUND(E115*P115,2)</f>
        <v>0.01</v>
      </c>
      <c r="R115" s="228"/>
      <c r="S115" s="228" t="s">
        <v>168</v>
      </c>
      <c r="T115" s="228" t="s">
        <v>136</v>
      </c>
      <c r="U115" s="228">
        <v>0.16500000000000001</v>
      </c>
      <c r="V115" s="228">
        <f>ROUND(E115*U115,2)</f>
        <v>0.87</v>
      </c>
      <c r="W115" s="228"/>
      <c r="X115" s="228" t="s">
        <v>164</v>
      </c>
      <c r="Y115" s="209"/>
      <c r="Z115" s="209"/>
      <c r="AA115" s="209"/>
      <c r="AB115" s="209"/>
      <c r="AC115" s="209"/>
      <c r="AD115" s="209"/>
      <c r="AE115" s="209"/>
      <c r="AF115" s="209"/>
      <c r="AG115" s="209" t="s">
        <v>165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1" x14ac:dyDescent="0.25">
      <c r="A116" s="226"/>
      <c r="B116" s="227"/>
      <c r="C116" s="264" t="s">
        <v>185</v>
      </c>
      <c r="D116" s="260"/>
      <c r="E116" s="261">
        <v>4.2</v>
      </c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09"/>
      <c r="Z116" s="209"/>
      <c r="AA116" s="209"/>
      <c r="AB116" s="209"/>
      <c r="AC116" s="209"/>
      <c r="AD116" s="209"/>
      <c r="AE116" s="209"/>
      <c r="AF116" s="209"/>
      <c r="AG116" s="209" t="s">
        <v>173</v>
      </c>
      <c r="AH116" s="209">
        <v>0</v>
      </c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1" x14ac:dyDescent="0.25">
      <c r="A117" s="226"/>
      <c r="B117" s="227"/>
      <c r="C117" s="264" t="s">
        <v>175</v>
      </c>
      <c r="D117" s="260"/>
      <c r="E117" s="261">
        <v>1.08</v>
      </c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09"/>
      <c r="Z117" s="209"/>
      <c r="AA117" s="209"/>
      <c r="AB117" s="209"/>
      <c r="AC117" s="209"/>
      <c r="AD117" s="209"/>
      <c r="AE117" s="209"/>
      <c r="AF117" s="209"/>
      <c r="AG117" s="209" t="s">
        <v>173</v>
      </c>
      <c r="AH117" s="209">
        <v>0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1" x14ac:dyDescent="0.25">
      <c r="A118" s="237">
        <v>29</v>
      </c>
      <c r="B118" s="238" t="s">
        <v>676</v>
      </c>
      <c r="C118" s="252" t="s">
        <v>677</v>
      </c>
      <c r="D118" s="239" t="s">
        <v>171</v>
      </c>
      <c r="E118" s="240">
        <v>5.28</v>
      </c>
      <c r="F118" s="241"/>
      <c r="G118" s="242">
        <f>ROUND(E118*F118,2)</f>
        <v>0</v>
      </c>
      <c r="H118" s="229">
        <v>0</v>
      </c>
      <c r="I118" s="228">
        <f>ROUND(E118*H118,2)</f>
        <v>0</v>
      </c>
      <c r="J118" s="229">
        <v>77.400000000000006</v>
      </c>
      <c r="K118" s="228">
        <f>ROUND(E118*J118,2)</f>
        <v>408.67</v>
      </c>
      <c r="L118" s="228">
        <v>15</v>
      </c>
      <c r="M118" s="228">
        <f>G118*(1+L118/100)</f>
        <v>0</v>
      </c>
      <c r="N118" s="228">
        <v>0</v>
      </c>
      <c r="O118" s="228">
        <f>ROUND(E118*N118,2)</f>
        <v>0</v>
      </c>
      <c r="P118" s="228">
        <v>0.02</v>
      </c>
      <c r="Q118" s="228">
        <f>ROUND(E118*P118,2)</f>
        <v>0.11</v>
      </c>
      <c r="R118" s="228"/>
      <c r="S118" s="228" t="s">
        <v>168</v>
      </c>
      <c r="T118" s="228" t="s">
        <v>136</v>
      </c>
      <c r="U118" s="228">
        <v>0.14699999999999999</v>
      </c>
      <c r="V118" s="228">
        <f>ROUND(E118*U118,2)</f>
        <v>0.78</v>
      </c>
      <c r="W118" s="228"/>
      <c r="X118" s="228" t="s">
        <v>164</v>
      </c>
      <c r="Y118" s="209"/>
      <c r="Z118" s="209"/>
      <c r="AA118" s="209"/>
      <c r="AB118" s="209"/>
      <c r="AC118" s="209"/>
      <c r="AD118" s="209"/>
      <c r="AE118" s="209"/>
      <c r="AF118" s="209"/>
      <c r="AG118" s="209" t="s">
        <v>165</v>
      </c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1" x14ac:dyDescent="0.25">
      <c r="A119" s="226"/>
      <c r="B119" s="227"/>
      <c r="C119" s="264" t="s">
        <v>174</v>
      </c>
      <c r="D119" s="260"/>
      <c r="E119" s="261">
        <v>4.2</v>
      </c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09"/>
      <c r="Z119" s="209"/>
      <c r="AA119" s="209"/>
      <c r="AB119" s="209"/>
      <c r="AC119" s="209"/>
      <c r="AD119" s="209"/>
      <c r="AE119" s="209"/>
      <c r="AF119" s="209"/>
      <c r="AG119" s="209" t="s">
        <v>173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1" x14ac:dyDescent="0.25">
      <c r="A120" s="226"/>
      <c r="B120" s="227"/>
      <c r="C120" s="264" t="s">
        <v>175</v>
      </c>
      <c r="D120" s="260"/>
      <c r="E120" s="261">
        <v>1.08</v>
      </c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09"/>
      <c r="Z120" s="209"/>
      <c r="AA120" s="209"/>
      <c r="AB120" s="209"/>
      <c r="AC120" s="209"/>
      <c r="AD120" s="209"/>
      <c r="AE120" s="209"/>
      <c r="AF120" s="209"/>
      <c r="AG120" s="209" t="s">
        <v>173</v>
      </c>
      <c r="AH120" s="209">
        <v>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1" x14ac:dyDescent="0.25">
      <c r="A121" s="237">
        <v>30</v>
      </c>
      <c r="B121" s="238" t="s">
        <v>235</v>
      </c>
      <c r="C121" s="252" t="s">
        <v>236</v>
      </c>
      <c r="D121" s="239" t="s">
        <v>237</v>
      </c>
      <c r="E121" s="240">
        <v>3.6</v>
      </c>
      <c r="F121" s="241"/>
      <c r="G121" s="242">
        <f>ROUND(E121*F121,2)</f>
        <v>0</v>
      </c>
      <c r="H121" s="229">
        <v>0</v>
      </c>
      <c r="I121" s="228">
        <f>ROUND(E121*H121,2)</f>
        <v>0</v>
      </c>
      <c r="J121" s="229">
        <v>31.1</v>
      </c>
      <c r="K121" s="228">
        <f>ROUND(E121*J121,2)</f>
        <v>111.96</v>
      </c>
      <c r="L121" s="228">
        <v>15</v>
      </c>
      <c r="M121" s="228">
        <f>G121*(1+L121/100)</f>
        <v>0</v>
      </c>
      <c r="N121" s="228">
        <v>0</v>
      </c>
      <c r="O121" s="228">
        <f>ROUND(E121*N121,2)</f>
        <v>0</v>
      </c>
      <c r="P121" s="228">
        <v>4.0000000000000002E-4</v>
      </c>
      <c r="Q121" s="228">
        <f>ROUND(E121*P121,2)</f>
        <v>0</v>
      </c>
      <c r="R121" s="228"/>
      <c r="S121" s="228" t="s">
        <v>168</v>
      </c>
      <c r="T121" s="228" t="s">
        <v>136</v>
      </c>
      <c r="U121" s="228">
        <v>7.0000000000000007E-2</v>
      </c>
      <c r="V121" s="228">
        <f>ROUND(E121*U121,2)</f>
        <v>0.25</v>
      </c>
      <c r="W121" s="228"/>
      <c r="X121" s="228" t="s">
        <v>164</v>
      </c>
      <c r="Y121" s="209"/>
      <c r="Z121" s="209"/>
      <c r="AA121" s="209"/>
      <c r="AB121" s="209"/>
      <c r="AC121" s="209"/>
      <c r="AD121" s="209"/>
      <c r="AE121" s="209"/>
      <c r="AF121" s="209"/>
      <c r="AG121" s="209" t="s">
        <v>165</v>
      </c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1" x14ac:dyDescent="0.25">
      <c r="A122" s="226"/>
      <c r="B122" s="227"/>
      <c r="C122" s="264" t="s">
        <v>238</v>
      </c>
      <c r="D122" s="260"/>
      <c r="E122" s="261">
        <v>3.6</v>
      </c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09"/>
      <c r="Z122" s="209"/>
      <c r="AA122" s="209"/>
      <c r="AB122" s="209"/>
      <c r="AC122" s="209"/>
      <c r="AD122" s="209"/>
      <c r="AE122" s="209"/>
      <c r="AF122" s="209"/>
      <c r="AG122" s="209" t="s">
        <v>173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1" x14ac:dyDescent="0.25">
      <c r="A123" s="243">
        <v>31</v>
      </c>
      <c r="B123" s="244" t="s">
        <v>239</v>
      </c>
      <c r="C123" s="251" t="s">
        <v>240</v>
      </c>
      <c r="D123" s="245" t="s">
        <v>163</v>
      </c>
      <c r="E123" s="246">
        <v>6</v>
      </c>
      <c r="F123" s="247"/>
      <c r="G123" s="248">
        <f>ROUND(E123*F123,2)</f>
        <v>0</v>
      </c>
      <c r="H123" s="229">
        <v>0</v>
      </c>
      <c r="I123" s="228">
        <f>ROUND(E123*H123,2)</f>
        <v>0</v>
      </c>
      <c r="J123" s="229">
        <v>20.2</v>
      </c>
      <c r="K123" s="228">
        <f>ROUND(E123*J123,2)</f>
        <v>121.2</v>
      </c>
      <c r="L123" s="228">
        <v>15</v>
      </c>
      <c r="M123" s="228">
        <f>G123*(1+L123/100)</f>
        <v>0</v>
      </c>
      <c r="N123" s="228">
        <v>0</v>
      </c>
      <c r="O123" s="228">
        <f>ROUND(E123*N123,2)</f>
        <v>0</v>
      </c>
      <c r="P123" s="228">
        <v>0</v>
      </c>
      <c r="Q123" s="228">
        <f>ROUND(E123*P123,2)</f>
        <v>0</v>
      </c>
      <c r="R123" s="228"/>
      <c r="S123" s="228" t="s">
        <v>168</v>
      </c>
      <c r="T123" s="228" t="s">
        <v>136</v>
      </c>
      <c r="U123" s="228">
        <v>0.05</v>
      </c>
      <c r="V123" s="228">
        <f>ROUND(E123*U123,2)</f>
        <v>0.3</v>
      </c>
      <c r="W123" s="228"/>
      <c r="X123" s="228" t="s">
        <v>164</v>
      </c>
      <c r="Y123" s="209"/>
      <c r="Z123" s="209"/>
      <c r="AA123" s="209"/>
      <c r="AB123" s="209"/>
      <c r="AC123" s="209"/>
      <c r="AD123" s="209"/>
      <c r="AE123" s="209"/>
      <c r="AF123" s="209"/>
      <c r="AG123" s="209" t="s">
        <v>165</v>
      </c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1" x14ac:dyDescent="0.25">
      <c r="A124" s="243">
        <v>32</v>
      </c>
      <c r="B124" s="244" t="s">
        <v>241</v>
      </c>
      <c r="C124" s="251" t="s">
        <v>242</v>
      </c>
      <c r="D124" s="245" t="s">
        <v>237</v>
      </c>
      <c r="E124" s="246">
        <v>5</v>
      </c>
      <c r="F124" s="247"/>
      <c r="G124" s="248">
        <f>ROUND(E124*F124,2)</f>
        <v>0</v>
      </c>
      <c r="H124" s="229">
        <v>12.86</v>
      </c>
      <c r="I124" s="228">
        <f>ROUND(E124*H124,2)</f>
        <v>64.3</v>
      </c>
      <c r="J124" s="229">
        <v>117.14</v>
      </c>
      <c r="K124" s="228">
        <f>ROUND(E124*J124,2)</f>
        <v>585.70000000000005</v>
      </c>
      <c r="L124" s="228">
        <v>15</v>
      </c>
      <c r="M124" s="228">
        <f>G124*(1+L124/100)</f>
        <v>0</v>
      </c>
      <c r="N124" s="228">
        <v>4.8999999999999998E-4</v>
      </c>
      <c r="O124" s="228">
        <f>ROUND(E124*N124,2)</f>
        <v>0</v>
      </c>
      <c r="P124" s="228">
        <v>6.0000000000000001E-3</v>
      </c>
      <c r="Q124" s="228">
        <f>ROUND(E124*P124,2)</f>
        <v>0.03</v>
      </c>
      <c r="R124" s="228"/>
      <c r="S124" s="228" t="s">
        <v>168</v>
      </c>
      <c r="T124" s="228" t="s">
        <v>136</v>
      </c>
      <c r="U124" s="228">
        <v>0.27400000000000002</v>
      </c>
      <c r="V124" s="228">
        <f>ROUND(E124*U124,2)</f>
        <v>1.37</v>
      </c>
      <c r="W124" s="228"/>
      <c r="X124" s="228" t="s">
        <v>164</v>
      </c>
      <c r="Y124" s="209"/>
      <c r="Z124" s="209"/>
      <c r="AA124" s="209"/>
      <c r="AB124" s="209"/>
      <c r="AC124" s="209"/>
      <c r="AD124" s="209"/>
      <c r="AE124" s="209"/>
      <c r="AF124" s="209"/>
      <c r="AG124" s="209" t="s">
        <v>165</v>
      </c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1" x14ac:dyDescent="0.25">
      <c r="A125" s="243">
        <v>33</v>
      </c>
      <c r="B125" s="244" t="s">
        <v>678</v>
      </c>
      <c r="C125" s="251" t="s">
        <v>679</v>
      </c>
      <c r="D125" s="245" t="s">
        <v>237</v>
      </c>
      <c r="E125" s="246">
        <v>2</v>
      </c>
      <c r="F125" s="247"/>
      <c r="G125" s="248">
        <f>ROUND(E125*F125,2)</f>
        <v>0</v>
      </c>
      <c r="H125" s="229">
        <v>12.78</v>
      </c>
      <c r="I125" s="228">
        <f>ROUND(E125*H125,2)</f>
        <v>25.56</v>
      </c>
      <c r="J125" s="229">
        <v>177.02</v>
      </c>
      <c r="K125" s="228">
        <f>ROUND(E125*J125,2)</f>
        <v>354.04</v>
      </c>
      <c r="L125" s="228">
        <v>15</v>
      </c>
      <c r="M125" s="228">
        <f>G125*(1+L125/100)</f>
        <v>0</v>
      </c>
      <c r="N125" s="228">
        <v>4.8999999999999998E-4</v>
      </c>
      <c r="O125" s="228">
        <f>ROUND(E125*N125,2)</f>
        <v>0</v>
      </c>
      <c r="P125" s="228">
        <v>2.7E-2</v>
      </c>
      <c r="Q125" s="228">
        <f>ROUND(E125*P125,2)</f>
        <v>0.05</v>
      </c>
      <c r="R125" s="228"/>
      <c r="S125" s="228" t="s">
        <v>168</v>
      </c>
      <c r="T125" s="228" t="s">
        <v>136</v>
      </c>
      <c r="U125" s="228">
        <v>0.42199999999999999</v>
      </c>
      <c r="V125" s="228">
        <f>ROUND(E125*U125,2)</f>
        <v>0.84</v>
      </c>
      <c r="W125" s="228"/>
      <c r="X125" s="228" t="s">
        <v>164</v>
      </c>
      <c r="Y125" s="209"/>
      <c r="Z125" s="209"/>
      <c r="AA125" s="209"/>
      <c r="AB125" s="209"/>
      <c r="AC125" s="209"/>
      <c r="AD125" s="209"/>
      <c r="AE125" s="209"/>
      <c r="AF125" s="209"/>
      <c r="AG125" s="209" t="s">
        <v>165</v>
      </c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1" x14ac:dyDescent="0.25">
      <c r="A126" s="243">
        <v>34</v>
      </c>
      <c r="B126" s="244" t="s">
        <v>243</v>
      </c>
      <c r="C126" s="251" t="s">
        <v>244</v>
      </c>
      <c r="D126" s="245" t="s">
        <v>237</v>
      </c>
      <c r="E126" s="246">
        <v>35</v>
      </c>
      <c r="F126" s="247"/>
      <c r="G126" s="248">
        <f>ROUND(E126*F126,2)</f>
        <v>0</v>
      </c>
      <c r="H126" s="229">
        <v>14.57</v>
      </c>
      <c r="I126" s="228">
        <f>ROUND(E126*H126,2)</f>
        <v>509.95</v>
      </c>
      <c r="J126" s="229">
        <v>118.23</v>
      </c>
      <c r="K126" s="228">
        <f>ROUND(E126*J126,2)</f>
        <v>4138.05</v>
      </c>
      <c r="L126" s="228">
        <v>15</v>
      </c>
      <c r="M126" s="228">
        <f>G126*(1+L126/100)</f>
        <v>0</v>
      </c>
      <c r="N126" s="228">
        <v>0</v>
      </c>
      <c r="O126" s="228">
        <f>ROUND(E126*N126,2)</f>
        <v>0</v>
      </c>
      <c r="P126" s="228">
        <v>2.16E-3</v>
      </c>
      <c r="Q126" s="228">
        <f>ROUND(E126*P126,2)</f>
        <v>0.08</v>
      </c>
      <c r="R126" s="228"/>
      <c r="S126" s="228" t="s">
        <v>168</v>
      </c>
      <c r="T126" s="228" t="s">
        <v>136</v>
      </c>
      <c r="U126" s="228">
        <v>0.26500000000000001</v>
      </c>
      <c r="V126" s="228">
        <f>ROUND(E126*U126,2)</f>
        <v>9.2799999999999994</v>
      </c>
      <c r="W126" s="228"/>
      <c r="X126" s="228" t="s">
        <v>164</v>
      </c>
      <c r="Y126" s="209"/>
      <c r="Z126" s="209"/>
      <c r="AA126" s="209"/>
      <c r="AB126" s="209"/>
      <c r="AC126" s="209"/>
      <c r="AD126" s="209"/>
      <c r="AE126" s="209"/>
      <c r="AF126" s="209"/>
      <c r="AG126" s="209" t="s">
        <v>165</v>
      </c>
      <c r="AH126" s="209"/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1" x14ac:dyDescent="0.25">
      <c r="A127" s="243">
        <v>35</v>
      </c>
      <c r="B127" s="244" t="s">
        <v>245</v>
      </c>
      <c r="C127" s="251" t="s">
        <v>246</v>
      </c>
      <c r="D127" s="245" t="s">
        <v>237</v>
      </c>
      <c r="E127" s="246">
        <v>15</v>
      </c>
      <c r="F127" s="247"/>
      <c r="G127" s="248">
        <f>ROUND(E127*F127,2)</f>
        <v>0</v>
      </c>
      <c r="H127" s="229">
        <v>13.08</v>
      </c>
      <c r="I127" s="228">
        <f>ROUND(E127*H127,2)</f>
        <v>196.2</v>
      </c>
      <c r="J127" s="229">
        <v>50.82</v>
      </c>
      <c r="K127" s="228">
        <f>ROUND(E127*J127,2)</f>
        <v>762.3</v>
      </c>
      <c r="L127" s="228">
        <v>15</v>
      </c>
      <c r="M127" s="228">
        <f>G127*(1+L127/100)</f>
        <v>0</v>
      </c>
      <c r="N127" s="228">
        <v>4.8999999999999998E-4</v>
      </c>
      <c r="O127" s="228">
        <f>ROUND(E127*N127,2)</f>
        <v>0.01</v>
      </c>
      <c r="P127" s="228">
        <v>1E-3</v>
      </c>
      <c r="Q127" s="228">
        <f>ROUND(E127*P127,2)</f>
        <v>0.02</v>
      </c>
      <c r="R127" s="228"/>
      <c r="S127" s="228" t="s">
        <v>168</v>
      </c>
      <c r="T127" s="228" t="s">
        <v>136</v>
      </c>
      <c r="U127" s="228">
        <v>0.111</v>
      </c>
      <c r="V127" s="228">
        <f>ROUND(E127*U127,2)</f>
        <v>1.67</v>
      </c>
      <c r="W127" s="228"/>
      <c r="X127" s="228" t="s">
        <v>164</v>
      </c>
      <c r="Y127" s="209"/>
      <c r="Z127" s="209"/>
      <c r="AA127" s="209"/>
      <c r="AB127" s="209"/>
      <c r="AC127" s="209"/>
      <c r="AD127" s="209"/>
      <c r="AE127" s="209"/>
      <c r="AF127" s="209"/>
      <c r="AG127" s="209" t="s">
        <v>165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1" x14ac:dyDescent="0.25">
      <c r="A128" s="237">
        <v>36</v>
      </c>
      <c r="B128" s="238" t="s">
        <v>247</v>
      </c>
      <c r="C128" s="252" t="s">
        <v>248</v>
      </c>
      <c r="D128" s="239" t="s">
        <v>171</v>
      </c>
      <c r="E128" s="240">
        <v>25.38</v>
      </c>
      <c r="F128" s="241"/>
      <c r="G128" s="242">
        <f>ROUND(E128*F128,2)</f>
        <v>0</v>
      </c>
      <c r="H128" s="229">
        <v>0</v>
      </c>
      <c r="I128" s="228">
        <f>ROUND(E128*H128,2)</f>
        <v>0</v>
      </c>
      <c r="J128" s="229">
        <v>12.1</v>
      </c>
      <c r="K128" s="228">
        <f>ROUND(E128*J128,2)</f>
        <v>307.10000000000002</v>
      </c>
      <c r="L128" s="228">
        <v>15</v>
      </c>
      <c r="M128" s="228">
        <f>G128*(1+L128/100)</f>
        <v>0</v>
      </c>
      <c r="N128" s="228">
        <v>0</v>
      </c>
      <c r="O128" s="228">
        <f>ROUND(E128*N128,2)</f>
        <v>0</v>
      </c>
      <c r="P128" s="228">
        <v>4.0000000000000001E-3</v>
      </c>
      <c r="Q128" s="228">
        <f>ROUND(E128*P128,2)</f>
        <v>0.1</v>
      </c>
      <c r="R128" s="228"/>
      <c r="S128" s="228" t="s">
        <v>168</v>
      </c>
      <c r="T128" s="228" t="s">
        <v>136</v>
      </c>
      <c r="U128" s="228">
        <v>0.03</v>
      </c>
      <c r="V128" s="228">
        <f>ROUND(E128*U128,2)</f>
        <v>0.76</v>
      </c>
      <c r="W128" s="228"/>
      <c r="X128" s="228" t="s">
        <v>164</v>
      </c>
      <c r="Y128" s="209"/>
      <c r="Z128" s="209"/>
      <c r="AA128" s="209"/>
      <c r="AB128" s="209"/>
      <c r="AC128" s="209"/>
      <c r="AD128" s="209"/>
      <c r="AE128" s="209"/>
      <c r="AF128" s="209"/>
      <c r="AG128" s="209" t="s">
        <v>165</v>
      </c>
      <c r="AH128" s="209"/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1" x14ac:dyDescent="0.25">
      <c r="A129" s="226"/>
      <c r="B129" s="227"/>
      <c r="C129" s="264" t="s">
        <v>194</v>
      </c>
      <c r="D129" s="260"/>
      <c r="E129" s="261">
        <v>0.98</v>
      </c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09"/>
      <c r="Z129" s="209"/>
      <c r="AA129" s="209"/>
      <c r="AB129" s="209"/>
      <c r="AC129" s="209"/>
      <c r="AD129" s="209"/>
      <c r="AE129" s="209"/>
      <c r="AF129" s="209"/>
      <c r="AG129" s="209" t="s">
        <v>173</v>
      </c>
      <c r="AH129" s="209">
        <v>0</v>
      </c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1" x14ac:dyDescent="0.25">
      <c r="A130" s="226"/>
      <c r="B130" s="227"/>
      <c r="C130" s="264" t="s">
        <v>249</v>
      </c>
      <c r="D130" s="260"/>
      <c r="E130" s="261">
        <v>16</v>
      </c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09"/>
      <c r="Z130" s="209"/>
      <c r="AA130" s="209"/>
      <c r="AB130" s="209"/>
      <c r="AC130" s="209"/>
      <c r="AD130" s="209"/>
      <c r="AE130" s="209"/>
      <c r="AF130" s="209"/>
      <c r="AG130" s="209" t="s">
        <v>173</v>
      </c>
      <c r="AH130" s="209">
        <v>0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1" x14ac:dyDescent="0.25">
      <c r="A131" s="226"/>
      <c r="B131" s="227"/>
      <c r="C131" s="264" t="s">
        <v>196</v>
      </c>
      <c r="D131" s="260"/>
      <c r="E131" s="261">
        <v>8.4</v>
      </c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09"/>
      <c r="Z131" s="209"/>
      <c r="AA131" s="209"/>
      <c r="AB131" s="209"/>
      <c r="AC131" s="209"/>
      <c r="AD131" s="209"/>
      <c r="AE131" s="209"/>
      <c r="AF131" s="209"/>
      <c r="AG131" s="209" t="s">
        <v>173</v>
      </c>
      <c r="AH131" s="209">
        <v>0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1" x14ac:dyDescent="0.25">
      <c r="A132" s="237">
        <v>37</v>
      </c>
      <c r="B132" s="238" t="s">
        <v>250</v>
      </c>
      <c r="C132" s="252" t="s">
        <v>251</v>
      </c>
      <c r="D132" s="239" t="s">
        <v>171</v>
      </c>
      <c r="E132" s="240">
        <v>103.2</v>
      </c>
      <c r="F132" s="241"/>
      <c r="G132" s="242">
        <f>ROUND(E132*F132,2)</f>
        <v>0</v>
      </c>
      <c r="H132" s="229">
        <v>0</v>
      </c>
      <c r="I132" s="228">
        <f>ROUND(E132*H132,2)</f>
        <v>0</v>
      </c>
      <c r="J132" s="229">
        <v>32.299999999999997</v>
      </c>
      <c r="K132" s="228">
        <f>ROUND(E132*J132,2)</f>
        <v>3333.36</v>
      </c>
      <c r="L132" s="228">
        <v>15</v>
      </c>
      <c r="M132" s="228">
        <f>G132*(1+L132/100)</f>
        <v>0</v>
      </c>
      <c r="N132" s="228">
        <v>0</v>
      </c>
      <c r="O132" s="228">
        <f>ROUND(E132*N132,2)</f>
        <v>0</v>
      </c>
      <c r="P132" s="228">
        <v>0.01</v>
      </c>
      <c r="Q132" s="228">
        <f>ROUND(E132*P132,2)</f>
        <v>1.03</v>
      </c>
      <c r="R132" s="228"/>
      <c r="S132" s="228" t="s">
        <v>168</v>
      </c>
      <c r="T132" s="228" t="s">
        <v>136</v>
      </c>
      <c r="U132" s="228">
        <v>0.08</v>
      </c>
      <c r="V132" s="228">
        <f>ROUND(E132*U132,2)</f>
        <v>8.26</v>
      </c>
      <c r="W132" s="228"/>
      <c r="X132" s="228" t="s">
        <v>164</v>
      </c>
      <c r="Y132" s="209"/>
      <c r="Z132" s="209"/>
      <c r="AA132" s="209"/>
      <c r="AB132" s="209"/>
      <c r="AC132" s="209"/>
      <c r="AD132" s="209"/>
      <c r="AE132" s="209"/>
      <c r="AF132" s="209"/>
      <c r="AG132" s="209" t="s">
        <v>165</v>
      </c>
      <c r="AH132" s="209"/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1" x14ac:dyDescent="0.25">
      <c r="A133" s="226"/>
      <c r="B133" s="227"/>
      <c r="C133" s="264" t="s">
        <v>199</v>
      </c>
      <c r="D133" s="260"/>
      <c r="E133" s="261">
        <v>31.2</v>
      </c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09"/>
      <c r="Z133" s="209"/>
      <c r="AA133" s="209"/>
      <c r="AB133" s="209"/>
      <c r="AC133" s="209"/>
      <c r="AD133" s="209"/>
      <c r="AE133" s="209"/>
      <c r="AF133" s="209"/>
      <c r="AG133" s="209" t="s">
        <v>173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1" x14ac:dyDescent="0.25">
      <c r="A134" s="226"/>
      <c r="B134" s="227"/>
      <c r="C134" s="264" t="s">
        <v>200</v>
      </c>
      <c r="D134" s="260"/>
      <c r="E134" s="261">
        <v>-2.5</v>
      </c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09"/>
      <c r="Z134" s="209"/>
      <c r="AA134" s="209"/>
      <c r="AB134" s="209"/>
      <c r="AC134" s="209"/>
      <c r="AD134" s="209"/>
      <c r="AE134" s="209"/>
      <c r="AF134" s="209"/>
      <c r="AG134" s="209" t="s">
        <v>173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1" x14ac:dyDescent="0.25">
      <c r="A135" s="226"/>
      <c r="B135" s="227"/>
      <c r="C135" s="264" t="s">
        <v>201</v>
      </c>
      <c r="D135" s="260"/>
      <c r="E135" s="261">
        <v>-1.6</v>
      </c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09"/>
      <c r="Z135" s="209"/>
      <c r="AA135" s="209"/>
      <c r="AB135" s="209"/>
      <c r="AC135" s="209"/>
      <c r="AD135" s="209"/>
      <c r="AE135" s="209"/>
      <c r="AF135" s="209"/>
      <c r="AG135" s="209" t="s">
        <v>173</v>
      </c>
      <c r="AH135" s="209">
        <v>0</v>
      </c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1" x14ac:dyDescent="0.25">
      <c r="A136" s="226"/>
      <c r="B136" s="227"/>
      <c r="C136" s="264" t="s">
        <v>202</v>
      </c>
      <c r="D136" s="260"/>
      <c r="E136" s="261">
        <v>-3.6</v>
      </c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09"/>
      <c r="Z136" s="209"/>
      <c r="AA136" s="209"/>
      <c r="AB136" s="209"/>
      <c r="AC136" s="209"/>
      <c r="AD136" s="209"/>
      <c r="AE136" s="209"/>
      <c r="AF136" s="209"/>
      <c r="AG136" s="209" t="s">
        <v>173</v>
      </c>
      <c r="AH136" s="209">
        <v>0</v>
      </c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1" x14ac:dyDescent="0.25">
      <c r="A137" s="226"/>
      <c r="B137" s="227"/>
      <c r="C137" s="264" t="s">
        <v>203</v>
      </c>
      <c r="D137" s="260"/>
      <c r="E137" s="261">
        <v>10.92</v>
      </c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09"/>
      <c r="Z137" s="209"/>
      <c r="AA137" s="209"/>
      <c r="AB137" s="209"/>
      <c r="AC137" s="209"/>
      <c r="AD137" s="209"/>
      <c r="AE137" s="209"/>
      <c r="AF137" s="209"/>
      <c r="AG137" s="209" t="s">
        <v>173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1" x14ac:dyDescent="0.25">
      <c r="A138" s="226"/>
      <c r="B138" s="227"/>
      <c r="C138" s="264" t="s">
        <v>204</v>
      </c>
      <c r="D138" s="260"/>
      <c r="E138" s="261">
        <v>-1.2</v>
      </c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09"/>
      <c r="Z138" s="209"/>
      <c r="AA138" s="209"/>
      <c r="AB138" s="209"/>
      <c r="AC138" s="209"/>
      <c r="AD138" s="209"/>
      <c r="AE138" s="209"/>
      <c r="AF138" s="209"/>
      <c r="AG138" s="209" t="s">
        <v>173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1" x14ac:dyDescent="0.25">
      <c r="A139" s="226"/>
      <c r="B139" s="227"/>
      <c r="C139" s="264" t="s">
        <v>205</v>
      </c>
      <c r="D139" s="260"/>
      <c r="E139" s="261">
        <v>42.64</v>
      </c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09"/>
      <c r="Z139" s="209"/>
      <c r="AA139" s="209"/>
      <c r="AB139" s="209"/>
      <c r="AC139" s="209"/>
      <c r="AD139" s="209"/>
      <c r="AE139" s="209"/>
      <c r="AF139" s="209"/>
      <c r="AG139" s="209" t="s">
        <v>173</v>
      </c>
      <c r="AH139" s="209">
        <v>0</v>
      </c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1" x14ac:dyDescent="0.25">
      <c r="A140" s="226"/>
      <c r="B140" s="227"/>
      <c r="C140" s="264" t="s">
        <v>200</v>
      </c>
      <c r="D140" s="260"/>
      <c r="E140" s="261">
        <v>-2.5</v>
      </c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09"/>
      <c r="Z140" s="209"/>
      <c r="AA140" s="209"/>
      <c r="AB140" s="209"/>
      <c r="AC140" s="209"/>
      <c r="AD140" s="209"/>
      <c r="AE140" s="209"/>
      <c r="AF140" s="209"/>
      <c r="AG140" s="209" t="s">
        <v>173</v>
      </c>
      <c r="AH140" s="209">
        <v>0</v>
      </c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1" x14ac:dyDescent="0.25">
      <c r="A141" s="226"/>
      <c r="B141" s="227"/>
      <c r="C141" s="264" t="s">
        <v>201</v>
      </c>
      <c r="D141" s="260"/>
      <c r="E141" s="261">
        <v>-1.6</v>
      </c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09"/>
      <c r="Z141" s="209"/>
      <c r="AA141" s="209"/>
      <c r="AB141" s="209"/>
      <c r="AC141" s="209"/>
      <c r="AD141" s="209"/>
      <c r="AE141" s="209"/>
      <c r="AF141" s="209"/>
      <c r="AG141" s="209" t="s">
        <v>173</v>
      </c>
      <c r="AH141" s="209">
        <v>0</v>
      </c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1" x14ac:dyDescent="0.25">
      <c r="A142" s="226"/>
      <c r="B142" s="227"/>
      <c r="C142" s="264" t="s">
        <v>664</v>
      </c>
      <c r="D142" s="260"/>
      <c r="E142" s="261">
        <v>-2.4700000000000002</v>
      </c>
      <c r="F142" s="228"/>
      <c r="G142" s="228"/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09"/>
      <c r="Z142" s="209"/>
      <c r="AA142" s="209"/>
      <c r="AB142" s="209"/>
      <c r="AC142" s="209"/>
      <c r="AD142" s="209"/>
      <c r="AE142" s="209"/>
      <c r="AF142" s="209"/>
      <c r="AG142" s="209" t="s">
        <v>173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1" x14ac:dyDescent="0.25">
      <c r="A143" s="226"/>
      <c r="B143" s="227"/>
      <c r="C143" s="264" t="s">
        <v>208</v>
      </c>
      <c r="D143" s="260"/>
      <c r="E143" s="261">
        <v>3.63</v>
      </c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09"/>
      <c r="Z143" s="209"/>
      <c r="AA143" s="209"/>
      <c r="AB143" s="209"/>
      <c r="AC143" s="209"/>
      <c r="AD143" s="209"/>
      <c r="AE143" s="209"/>
      <c r="AF143" s="209"/>
      <c r="AG143" s="209" t="s">
        <v>173</v>
      </c>
      <c r="AH143" s="209">
        <v>0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1" x14ac:dyDescent="0.25">
      <c r="A144" s="226"/>
      <c r="B144" s="227"/>
      <c r="C144" s="264" t="s">
        <v>209</v>
      </c>
      <c r="D144" s="260"/>
      <c r="E144" s="261">
        <v>-0.3</v>
      </c>
      <c r="F144" s="228"/>
      <c r="G144" s="228"/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09"/>
      <c r="Z144" s="209"/>
      <c r="AA144" s="209"/>
      <c r="AB144" s="209"/>
      <c r="AC144" s="209"/>
      <c r="AD144" s="209"/>
      <c r="AE144" s="209"/>
      <c r="AF144" s="209"/>
      <c r="AG144" s="209" t="s">
        <v>173</v>
      </c>
      <c r="AH144" s="209">
        <v>0</v>
      </c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5">
      <c r="A145" s="226"/>
      <c r="B145" s="227"/>
      <c r="C145" s="264" t="s">
        <v>665</v>
      </c>
      <c r="D145" s="260"/>
      <c r="E145" s="261">
        <v>30.16</v>
      </c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09"/>
      <c r="Z145" s="209"/>
      <c r="AA145" s="209"/>
      <c r="AB145" s="209"/>
      <c r="AC145" s="209"/>
      <c r="AD145" s="209"/>
      <c r="AE145" s="209"/>
      <c r="AF145" s="209"/>
      <c r="AG145" s="209" t="s">
        <v>173</v>
      </c>
      <c r="AH145" s="209">
        <v>0</v>
      </c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1" x14ac:dyDescent="0.25">
      <c r="A146" s="226"/>
      <c r="B146" s="227"/>
      <c r="C146" s="264" t="s">
        <v>201</v>
      </c>
      <c r="D146" s="260"/>
      <c r="E146" s="261">
        <v>-1.6</v>
      </c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09"/>
      <c r="Z146" s="209"/>
      <c r="AA146" s="209"/>
      <c r="AB146" s="209"/>
      <c r="AC146" s="209"/>
      <c r="AD146" s="209"/>
      <c r="AE146" s="209"/>
      <c r="AF146" s="209"/>
      <c r="AG146" s="209" t="s">
        <v>173</v>
      </c>
      <c r="AH146" s="209">
        <v>0</v>
      </c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1" x14ac:dyDescent="0.25">
      <c r="A147" s="226"/>
      <c r="B147" s="227"/>
      <c r="C147" s="264" t="s">
        <v>211</v>
      </c>
      <c r="D147" s="260"/>
      <c r="E147" s="261">
        <v>-2.08</v>
      </c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09"/>
      <c r="Z147" s="209"/>
      <c r="AA147" s="209"/>
      <c r="AB147" s="209"/>
      <c r="AC147" s="209"/>
      <c r="AD147" s="209"/>
      <c r="AE147" s="209"/>
      <c r="AF147" s="209"/>
      <c r="AG147" s="209" t="s">
        <v>173</v>
      </c>
      <c r="AH147" s="209">
        <v>0</v>
      </c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1" x14ac:dyDescent="0.25">
      <c r="A148" s="226"/>
      <c r="B148" s="227"/>
      <c r="C148" s="264" t="s">
        <v>212</v>
      </c>
      <c r="D148" s="260"/>
      <c r="E148" s="261">
        <v>4.0999999999999996</v>
      </c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09"/>
      <c r="Z148" s="209"/>
      <c r="AA148" s="209"/>
      <c r="AB148" s="209"/>
      <c r="AC148" s="209"/>
      <c r="AD148" s="209"/>
      <c r="AE148" s="209"/>
      <c r="AF148" s="209"/>
      <c r="AG148" s="209" t="s">
        <v>173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ht="20.399999999999999" outlineLevel="1" x14ac:dyDescent="0.25">
      <c r="A149" s="243">
        <v>38</v>
      </c>
      <c r="B149" s="244" t="s">
        <v>252</v>
      </c>
      <c r="C149" s="251" t="s">
        <v>253</v>
      </c>
      <c r="D149" s="245" t="s">
        <v>163</v>
      </c>
      <c r="E149" s="246">
        <v>5</v>
      </c>
      <c r="F149" s="247"/>
      <c r="G149" s="248">
        <f>ROUND(E149*F149,2)</f>
        <v>0</v>
      </c>
      <c r="H149" s="229">
        <v>4.5199999999999996</v>
      </c>
      <c r="I149" s="228">
        <f>ROUND(E149*H149,2)</f>
        <v>22.6</v>
      </c>
      <c r="J149" s="229">
        <v>223.18</v>
      </c>
      <c r="K149" s="228">
        <f>ROUND(E149*J149,2)</f>
        <v>1115.9000000000001</v>
      </c>
      <c r="L149" s="228">
        <v>15</v>
      </c>
      <c r="M149" s="228">
        <f>G149*(1+L149/100)</f>
        <v>0</v>
      </c>
      <c r="N149" s="228">
        <v>3.6700000000000001E-3</v>
      </c>
      <c r="O149" s="228">
        <f>ROUND(E149*N149,2)</f>
        <v>0.02</v>
      </c>
      <c r="P149" s="228">
        <v>0</v>
      </c>
      <c r="Q149" s="228">
        <f>ROUND(E149*P149,2)</f>
        <v>0</v>
      </c>
      <c r="R149" s="228"/>
      <c r="S149" s="228" t="s">
        <v>168</v>
      </c>
      <c r="T149" s="228" t="s">
        <v>136</v>
      </c>
      <c r="U149" s="228">
        <v>0.433</v>
      </c>
      <c r="V149" s="228">
        <f>ROUND(E149*U149,2)</f>
        <v>2.17</v>
      </c>
      <c r="W149" s="228"/>
      <c r="X149" s="228" t="s">
        <v>164</v>
      </c>
      <c r="Y149" s="209"/>
      <c r="Z149" s="209"/>
      <c r="AA149" s="209"/>
      <c r="AB149" s="209"/>
      <c r="AC149" s="209"/>
      <c r="AD149" s="209"/>
      <c r="AE149" s="209"/>
      <c r="AF149" s="209"/>
      <c r="AG149" s="209" t="s">
        <v>165</v>
      </c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ht="20.399999999999999" outlineLevel="1" x14ac:dyDescent="0.25">
      <c r="A150" s="237">
        <v>39</v>
      </c>
      <c r="B150" s="238" t="s">
        <v>254</v>
      </c>
      <c r="C150" s="252" t="s">
        <v>255</v>
      </c>
      <c r="D150" s="239" t="s">
        <v>171</v>
      </c>
      <c r="E150" s="240">
        <v>19.38</v>
      </c>
      <c r="F150" s="241"/>
      <c r="G150" s="242">
        <f>ROUND(E150*F150,2)</f>
        <v>0</v>
      </c>
      <c r="H150" s="229">
        <v>0</v>
      </c>
      <c r="I150" s="228">
        <f>ROUND(E150*H150,2)</f>
        <v>0</v>
      </c>
      <c r="J150" s="229">
        <v>270.8</v>
      </c>
      <c r="K150" s="228">
        <f>ROUND(E150*J150,2)</f>
        <v>5248.1</v>
      </c>
      <c r="L150" s="228">
        <v>15</v>
      </c>
      <c r="M150" s="228">
        <f>G150*(1+L150/100)</f>
        <v>0</v>
      </c>
      <c r="N150" s="228">
        <v>0</v>
      </c>
      <c r="O150" s="228">
        <f>ROUND(E150*N150,2)</f>
        <v>0</v>
      </c>
      <c r="P150" s="228">
        <v>6.0999999999999999E-2</v>
      </c>
      <c r="Q150" s="228">
        <f>ROUND(E150*P150,2)</f>
        <v>1.18</v>
      </c>
      <c r="R150" s="228"/>
      <c r="S150" s="228" t="s">
        <v>168</v>
      </c>
      <c r="T150" s="228" t="s">
        <v>136</v>
      </c>
      <c r="U150" s="228">
        <v>0</v>
      </c>
      <c r="V150" s="228">
        <f>ROUND(E150*U150,2)</f>
        <v>0</v>
      </c>
      <c r="W150" s="228"/>
      <c r="X150" s="228" t="s">
        <v>178</v>
      </c>
      <c r="Y150" s="209"/>
      <c r="Z150" s="209"/>
      <c r="AA150" s="209"/>
      <c r="AB150" s="209"/>
      <c r="AC150" s="209"/>
      <c r="AD150" s="209"/>
      <c r="AE150" s="209"/>
      <c r="AF150" s="209"/>
      <c r="AG150" s="209" t="s">
        <v>179</v>
      </c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1" x14ac:dyDescent="0.25">
      <c r="A151" s="226"/>
      <c r="B151" s="227"/>
      <c r="C151" s="264" t="s">
        <v>486</v>
      </c>
      <c r="D151" s="260"/>
      <c r="E151" s="261">
        <v>16.399999999999999</v>
      </c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09"/>
      <c r="Z151" s="209"/>
      <c r="AA151" s="209"/>
      <c r="AB151" s="209"/>
      <c r="AC151" s="209"/>
      <c r="AD151" s="209"/>
      <c r="AE151" s="209"/>
      <c r="AF151" s="209"/>
      <c r="AG151" s="209" t="s">
        <v>173</v>
      </c>
      <c r="AH151" s="209">
        <v>0</v>
      </c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1" x14ac:dyDescent="0.25">
      <c r="A152" s="226"/>
      <c r="B152" s="227"/>
      <c r="C152" s="264" t="s">
        <v>204</v>
      </c>
      <c r="D152" s="260"/>
      <c r="E152" s="261">
        <v>-1.2</v>
      </c>
      <c r="F152" s="228"/>
      <c r="G152" s="228"/>
      <c r="H152" s="228"/>
      <c r="I152" s="228"/>
      <c r="J152" s="228"/>
      <c r="K152" s="228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09"/>
      <c r="Z152" s="209"/>
      <c r="AA152" s="209"/>
      <c r="AB152" s="209"/>
      <c r="AC152" s="209"/>
      <c r="AD152" s="209"/>
      <c r="AE152" s="209"/>
      <c r="AF152" s="209"/>
      <c r="AG152" s="209" t="s">
        <v>173</v>
      </c>
      <c r="AH152" s="209">
        <v>0</v>
      </c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1" x14ac:dyDescent="0.25">
      <c r="A153" s="226"/>
      <c r="B153" s="227"/>
      <c r="C153" s="264" t="s">
        <v>256</v>
      </c>
      <c r="D153" s="260"/>
      <c r="E153" s="261">
        <v>1.38</v>
      </c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09"/>
      <c r="Z153" s="209"/>
      <c r="AA153" s="209"/>
      <c r="AB153" s="209"/>
      <c r="AC153" s="209"/>
      <c r="AD153" s="209"/>
      <c r="AE153" s="209"/>
      <c r="AF153" s="209"/>
      <c r="AG153" s="209" t="s">
        <v>173</v>
      </c>
      <c r="AH153" s="209">
        <v>0</v>
      </c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1" x14ac:dyDescent="0.25">
      <c r="A154" s="226"/>
      <c r="B154" s="227"/>
      <c r="C154" s="264" t="s">
        <v>257</v>
      </c>
      <c r="D154" s="260"/>
      <c r="E154" s="261">
        <v>2.8</v>
      </c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09"/>
      <c r="Z154" s="209"/>
      <c r="AA154" s="209"/>
      <c r="AB154" s="209"/>
      <c r="AC154" s="209"/>
      <c r="AD154" s="209"/>
      <c r="AE154" s="209"/>
      <c r="AF154" s="209"/>
      <c r="AG154" s="209" t="s">
        <v>173</v>
      </c>
      <c r="AH154" s="209">
        <v>0</v>
      </c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x14ac:dyDescent="0.25">
      <c r="A155" s="231" t="s">
        <v>130</v>
      </c>
      <c r="B155" s="232" t="s">
        <v>64</v>
      </c>
      <c r="C155" s="250" t="s">
        <v>65</v>
      </c>
      <c r="D155" s="233"/>
      <c r="E155" s="234"/>
      <c r="F155" s="235"/>
      <c r="G155" s="236">
        <f>SUMIF(AG156:AG156,"&lt;&gt;NOR",G156:G156)</f>
        <v>0</v>
      </c>
      <c r="H155" s="230"/>
      <c r="I155" s="230">
        <f>SUM(I156:I156)</f>
        <v>0</v>
      </c>
      <c r="J155" s="230"/>
      <c r="K155" s="230">
        <f>SUM(K156:K156)</f>
        <v>3145.03</v>
      </c>
      <c r="L155" s="230"/>
      <c r="M155" s="230">
        <f>SUM(M156:M156)</f>
        <v>0</v>
      </c>
      <c r="N155" s="230"/>
      <c r="O155" s="230">
        <f>SUM(O156:O156)</f>
        <v>0</v>
      </c>
      <c r="P155" s="230"/>
      <c r="Q155" s="230">
        <f>SUM(Q156:Q156)</f>
        <v>0</v>
      </c>
      <c r="R155" s="230"/>
      <c r="S155" s="230"/>
      <c r="T155" s="230"/>
      <c r="U155" s="230"/>
      <c r="V155" s="230">
        <f>SUM(V156:V156)</f>
        <v>6.49</v>
      </c>
      <c r="W155" s="230"/>
      <c r="X155" s="230"/>
      <c r="AG155" t="s">
        <v>131</v>
      </c>
    </row>
    <row r="156" spans="1:60" outlineLevel="1" x14ac:dyDescent="0.25">
      <c r="A156" s="243">
        <v>40</v>
      </c>
      <c r="B156" s="244" t="s">
        <v>258</v>
      </c>
      <c r="C156" s="251" t="s">
        <v>259</v>
      </c>
      <c r="D156" s="245" t="s">
        <v>260</v>
      </c>
      <c r="E156" s="246">
        <v>3.0900300000000001</v>
      </c>
      <c r="F156" s="247"/>
      <c r="G156" s="248">
        <f>ROUND(E156*F156,2)</f>
        <v>0</v>
      </c>
      <c r="H156" s="229">
        <v>0</v>
      </c>
      <c r="I156" s="228">
        <f>ROUND(E156*H156,2)</f>
        <v>0</v>
      </c>
      <c r="J156" s="229">
        <v>1017.8</v>
      </c>
      <c r="K156" s="228">
        <f>ROUND(E156*J156,2)</f>
        <v>3145.03</v>
      </c>
      <c r="L156" s="228">
        <v>15</v>
      </c>
      <c r="M156" s="228">
        <f>G156*(1+L156/100)</f>
        <v>0</v>
      </c>
      <c r="N156" s="228">
        <v>0</v>
      </c>
      <c r="O156" s="228">
        <f>ROUND(E156*N156,2)</f>
        <v>0</v>
      </c>
      <c r="P156" s="228">
        <v>0</v>
      </c>
      <c r="Q156" s="228">
        <f>ROUND(E156*P156,2)</f>
        <v>0</v>
      </c>
      <c r="R156" s="228"/>
      <c r="S156" s="228" t="s">
        <v>168</v>
      </c>
      <c r="T156" s="228" t="s">
        <v>136</v>
      </c>
      <c r="U156" s="228">
        <v>2.1</v>
      </c>
      <c r="V156" s="228">
        <f>ROUND(E156*U156,2)</f>
        <v>6.49</v>
      </c>
      <c r="W156" s="228"/>
      <c r="X156" s="228" t="s">
        <v>261</v>
      </c>
      <c r="Y156" s="209"/>
      <c r="Z156" s="209"/>
      <c r="AA156" s="209"/>
      <c r="AB156" s="209"/>
      <c r="AC156" s="209"/>
      <c r="AD156" s="209"/>
      <c r="AE156" s="209"/>
      <c r="AF156" s="209"/>
      <c r="AG156" s="209" t="s">
        <v>262</v>
      </c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x14ac:dyDescent="0.25">
      <c r="A157" s="231" t="s">
        <v>130</v>
      </c>
      <c r="B157" s="232" t="s">
        <v>66</v>
      </c>
      <c r="C157" s="250" t="s">
        <v>67</v>
      </c>
      <c r="D157" s="233"/>
      <c r="E157" s="234"/>
      <c r="F157" s="235"/>
      <c r="G157" s="236">
        <f>SUMIF(AG158:AG167,"&lt;&gt;NOR",G158:G167)</f>
        <v>0</v>
      </c>
      <c r="H157" s="230"/>
      <c r="I157" s="230">
        <f>SUM(I158:I167)</f>
        <v>5122.93</v>
      </c>
      <c r="J157" s="230"/>
      <c r="K157" s="230">
        <f>SUM(K158:K167)</f>
        <v>3743.5</v>
      </c>
      <c r="L157" s="230"/>
      <c r="M157" s="230">
        <f>SUM(M158:M167)</f>
        <v>0</v>
      </c>
      <c r="N157" s="230"/>
      <c r="O157" s="230">
        <f>SUM(O158:O167)</f>
        <v>0.04</v>
      </c>
      <c r="P157" s="230"/>
      <c r="Q157" s="230">
        <f>SUM(Q158:Q167)</f>
        <v>0</v>
      </c>
      <c r="R157" s="230"/>
      <c r="S157" s="230"/>
      <c r="T157" s="230"/>
      <c r="U157" s="230"/>
      <c r="V157" s="230">
        <f>SUM(V158:V167)</f>
        <v>5.56</v>
      </c>
      <c r="W157" s="230"/>
      <c r="X157" s="230"/>
      <c r="AG157" t="s">
        <v>131</v>
      </c>
    </row>
    <row r="158" spans="1:60" outlineLevel="1" x14ac:dyDescent="0.25">
      <c r="A158" s="237">
        <v>41</v>
      </c>
      <c r="B158" s="238" t="s">
        <v>680</v>
      </c>
      <c r="C158" s="252" t="s">
        <v>681</v>
      </c>
      <c r="D158" s="239" t="s">
        <v>171</v>
      </c>
      <c r="E158" s="240">
        <v>10.85</v>
      </c>
      <c r="F158" s="241"/>
      <c r="G158" s="242">
        <f>ROUND(E158*F158,2)</f>
        <v>0</v>
      </c>
      <c r="H158" s="229">
        <v>356.33</v>
      </c>
      <c r="I158" s="228">
        <f>ROUND(E158*H158,2)</f>
        <v>3866.18</v>
      </c>
      <c r="J158" s="229">
        <v>233.67</v>
      </c>
      <c r="K158" s="228">
        <f>ROUND(E158*J158,2)</f>
        <v>2535.3200000000002</v>
      </c>
      <c r="L158" s="228">
        <v>15</v>
      </c>
      <c r="M158" s="228">
        <f>G158*(1+L158/100)</f>
        <v>0</v>
      </c>
      <c r="N158" s="228">
        <v>3.6800000000000001E-3</v>
      </c>
      <c r="O158" s="228">
        <f>ROUND(E158*N158,2)</f>
        <v>0.04</v>
      </c>
      <c r="P158" s="228">
        <v>0</v>
      </c>
      <c r="Q158" s="228">
        <f>ROUND(E158*P158,2)</f>
        <v>0</v>
      </c>
      <c r="R158" s="228"/>
      <c r="S158" s="228" t="s">
        <v>168</v>
      </c>
      <c r="T158" s="228" t="s">
        <v>136</v>
      </c>
      <c r="U158" s="228">
        <v>0.38500000000000001</v>
      </c>
      <c r="V158" s="228">
        <f>ROUND(E158*U158,2)</f>
        <v>4.18</v>
      </c>
      <c r="W158" s="228"/>
      <c r="X158" s="228" t="s">
        <v>164</v>
      </c>
      <c r="Y158" s="209"/>
      <c r="Z158" s="209"/>
      <c r="AA158" s="209"/>
      <c r="AB158" s="209"/>
      <c r="AC158" s="209"/>
      <c r="AD158" s="209"/>
      <c r="AE158" s="209"/>
      <c r="AF158" s="209"/>
      <c r="AG158" s="209" t="s">
        <v>165</v>
      </c>
      <c r="AH158" s="209"/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1" x14ac:dyDescent="0.25">
      <c r="A159" s="226"/>
      <c r="B159" s="227"/>
      <c r="C159" s="264" t="s">
        <v>185</v>
      </c>
      <c r="D159" s="260"/>
      <c r="E159" s="261">
        <v>4.2</v>
      </c>
      <c r="F159" s="228"/>
      <c r="G159" s="228"/>
      <c r="H159" s="228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09"/>
      <c r="Z159" s="209"/>
      <c r="AA159" s="209"/>
      <c r="AB159" s="209"/>
      <c r="AC159" s="209"/>
      <c r="AD159" s="209"/>
      <c r="AE159" s="209"/>
      <c r="AF159" s="209"/>
      <c r="AG159" s="209" t="s">
        <v>173</v>
      </c>
      <c r="AH159" s="209">
        <v>0</v>
      </c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1" x14ac:dyDescent="0.25">
      <c r="A160" s="226"/>
      <c r="B160" s="227"/>
      <c r="C160" s="264" t="s">
        <v>682</v>
      </c>
      <c r="D160" s="260"/>
      <c r="E160" s="261">
        <v>0.76</v>
      </c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09"/>
      <c r="Z160" s="209"/>
      <c r="AA160" s="209"/>
      <c r="AB160" s="209"/>
      <c r="AC160" s="209"/>
      <c r="AD160" s="209"/>
      <c r="AE160" s="209"/>
      <c r="AF160" s="209"/>
      <c r="AG160" s="209" t="s">
        <v>173</v>
      </c>
      <c r="AH160" s="209">
        <v>0</v>
      </c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1" x14ac:dyDescent="0.25">
      <c r="A161" s="226"/>
      <c r="B161" s="227"/>
      <c r="C161" s="264" t="s">
        <v>683</v>
      </c>
      <c r="D161" s="260"/>
      <c r="E161" s="261">
        <v>5.89</v>
      </c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09"/>
      <c r="Z161" s="209"/>
      <c r="AA161" s="209"/>
      <c r="AB161" s="209"/>
      <c r="AC161" s="209"/>
      <c r="AD161" s="209"/>
      <c r="AE161" s="209"/>
      <c r="AF161" s="209"/>
      <c r="AG161" s="209" t="s">
        <v>173</v>
      </c>
      <c r="AH161" s="209">
        <v>0</v>
      </c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1" x14ac:dyDescent="0.25">
      <c r="A162" s="237">
        <v>42</v>
      </c>
      <c r="B162" s="238" t="s">
        <v>684</v>
      </c>
      <c r="C162" s="252" t="s">
        <v>685</v>
      </c>
      <c r="D162" s="239" t="s">
        <v>237</v>
      </c>
      <c r="E162" s="240">
        <v>12.5</v>
      </c>
      <c r="F162" s="241"/>
      <c r="G162" s="242">
        <f>ROUND(E162*F162,2)</f>
        <v>0</v>
      </c>
      <c r="H162" s="229">
        <v>100.54</v>
      </c>
      <c r="I162" s="228">
        <f>ROUND(E162*H162,2)</f>
        <v>1256.75</v>
      </c>
      <c r="J162" s="229">
        <v>66.760000000000005</v>
      </c>
      <c r="K162" s="228">
        <f>ROUND(E162*J162,2)</f>
        <v>834.5</v>
      </c>
      <c r="L162" s="228">
        <v>15</v>
      </c>
      <c r="M162" s="228">
        <f>G162*(1+L162/100)</f>
        <v>0</v>
      </c>
      <c r="N162" s="228">
        <v>3.2000000000000003E-4</v>
      </c>
      <c r="O162" s="228">
        <f>ROUND(E162*N162,2)</f>
        <v>0</v>
      </c>
      <c r="P162" s="228">
        <v>0</v>
      </c>
      <c r="Q162" s="228">
        <f>ROUND(E162*P162,2)</f>
        <v>0</v>
      </c>
      <c r="R162" s="228"/>
      <c r="S162" s="228" t="s">
        <v>168</v>
      </c>
      <c r="T162" s="228" t="s">
        <v>136</v>
      </c>
      <c r="U162" s="228">
        <v>0.11</v>
      </c>
      <c r="V162" s="228">
        <f>ROUND(E162*U162,2)</f>
        <v>1.38</v>
      </c>
      <c r="W162" s="228"/>
      <c r="X162" s="228" t="s">
        <v>164</v>
      </c>
      <c r="Y162" s="209"/>
      <c r="Z162" s="209"/>
      <c r="AA162" s="209"/>
      <c r="AB162" s="209"/>
      <c r="AC162" s="209"/>
      <c r="AD162" s="209"/>
      <c r="AE162" s="209"/>
      <c r="AF162" s="209"/>
      <c r="AG162" s="209" t="s">
        <v>165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1" x14ac:dyDescent="0.25">
      <c r="A163" s="226"/>
      <c r="B163" s="227"/>
      <c r="C163" s="264" t="s">
        <v>686</v>
      </c>
      <c r="D163" s="260"/>
      <c r="E163" s="261">
        <v>7.6</v>
      </c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09"/>
      <c r="Z163" s="209"/>
      <c r="AA163" s="209"/>
      <c r="AB163" s="209"/>
      <c r="AC163" s="209"/>
      <c r="AD163" s="209"/>
      <c r="AE163" s="209"/>
      <c r="AF163" s="209"/>
      <c r="AG163" s="209" t="s">
        <v>173</v>
      </c>
      <c r="AH163" s="209">
        <v>0</v>
      </c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1" x14ac:dyDescent="0.25">
      <c r="A164" s="226"/>
      <c r="B164" s="227"/>
      <c r="C164" s="264" t="s">
        <v>466</v>
      </c>
      <c r="D164" s="260"/>
      <c r="E164" s="261">
        <v>1.2</v>
      </c>
      <c r="F164" s="228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09"/>
      <c r="Z164" s="209"/>
      <c r="AA164" s="209"/>
      <c r="AB164" s="209"/>
      <c r="AC164" s="209"/>
      <c r="AD164" s="209"/>
      <c r="AE164" s="209"/>
      <c r="AF164" s="209"/>
      <c r="AG164" s="209" t="s">
        <v>173</v>
      </c>
      <c r="AH164" s="209">
        <v>0</v>
      </c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1" x14ac:dyDescent="0.25">
      <c r="A165" s="226"/>
      <c r="B165" s="227"/>
      <c r="C165" s="264" t="s">
        <v>687</v>
      </c>
      <c r="D165" s="260"/>
      <c r="E165" s="261">
        <v>1.4</v>
      </c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09"/>
      <c r="Z165" s="209"/>
      <c r="AA165" s="209"/>
      <c r="AB165" s="209"/>
      <c r="AC165" s="209"/>
      <c r="AD165" s="209"/>
      <c r="AE165" s="209"/>
      <c r="AF165" s="209"/>
      <c r="AG165" s="209" t="s">
        <v>173</v>
      </c>
      <c r="AH165" s="209">
        <v>0</v>
      </c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outlineLevel="1" x14ac:dyDescent="0.25">
      <c r="A166" s="226"/>
      <c r="B166" s="227"/>
      <c r="C166" s="264" t="s">
        <v>688</v>
      </c>
      <c r="D166" s="260"/>
      <c r="E166" s="261">
        <v>2.2999999999999998</v>
      </c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09"/>
      <c r="Z166" s="209"/>
      <c r="AA166" s="209"/>
      <c r="AB166" s="209"/>
      <c r="AC166" s="209"/>
      <c r="AD166" s="209"/>
      <c r="AE166" s="209"/>
      <c r="AF166" s="209"/>
      <c r="AG166" s="209" t="s">
        <v>173</v>
      </c>
      <c r="AH166" s="209">
        <v>0</v>
      </c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1" x14ac:dyDescent="0.25">
      <c r="A167" s="243">
        <v>43</v>
      </c>
      <c r="B167" s="244" t="s">
        <v>689</v>
      </c>
      <c r="C167" s="251" t="s">
        <v>690</v>
      </c>
      <c r="D167" s="245" t="s">
        <v>0</v>
      </c>
      <c r="E167" s="246">
        <v>84.927499999999995</v>
      </c>
      <c r="F167" s="247"/>
      <c r="G167" s="248">
        <f>ROUND(E167*F167,2)</f>
        <v>0</v>
      </c>
      <c r="H167" s="229">
        <v>0</v>
      </c>
      <c r="I167" s="228">
        <f>ROUND(E167*H167,2)</f>
        <v>0</v>
      </c>
      <c r="J167" s="229">
        <v>4.4000000000000004</v>
      </c>
      <c r="K167" s="228">
        <f>ROUND(E167*J167,2)</f>
        <v>373.68</v>
      </c>
      <c r="L167" s="228">
        <v>15</v>
      </c>
      <c r="M167" s="228">
        <f>G167*(1+L167/100)</f>
        <v>0</v>
      </c>
      <c r="N167" s="228">
        <v>0</v>
      </c>
      <c r="O167" s="228">
        <f>ROUND(E167*N167,2)</f>
        <v>0</v>
      </c>
      <c r="P167" s="228">
        <v>0</v>
      </c>
      <c r="Q167" s="228">
        <f>ROUND(E167*P167,2)</f>
        <v>0</v>
      </c>
      <c r="R167" s="228"/>
      <c r="S167" s="228" t="s">
        <v>168</v>
      </c>
      <c r="T167" s="228" t="s">
        <v>136</v>
      </c>
      <c r="U167" s="228">
        <v>0</v>
      </c>
      <c r="V167" s="228">
        <f>ROUND(E167*U167,2)</f>
        <v>0</v>
      </c>
      <c r="W167" s="228"/>
      <c r="X167" s="228" t="s">
        <v>261</v>
      </c>
      <c r="Y167" s="209"/>
      <c r="Z167" s="209"/>
      <c r="AA167" s="209"/>
      <c r="AB167" s="209"/>
      <c r="AC167" s="209"/>
      <c r="AD167" s="209"/>
      <c r="AE167" s="209"/>
      <c r="AF167" s="209"/>
      <c r="AG167" s="209" t="s">
        <v>262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x14ac:dyDescent="0.25">
      <c r="A168" s="231" t="s">
        <v>130</v>
      </c>
      <c r="B168" s="232" t="s">
        <v>68</v>
      </c>
      <c r="C168" s="250" t="s">
        <v>69</v>
      </c>
      <c r="D168" s="233"/>
      <c r="E168" s="234"/>
      <c r="F168" s="235"/>
      <c r="G168" s="236">
        <f>SUMIF(AG169:AG169,"&lt;&gt;NOR",G169:G169)</f>
        <v>0</v>
      </c>
      <c r="H168" s="230"/>
      <c r="I168" s="230">
        <f>SUM(I169:I169)</f>
        <v>0</v>
      </c>
      <c r="J168" s="230"/>
      <c r="K168" s="230">
        <f>SUM(K169:K169)</f>
        <v>2300</v>
      </c>
      <c r="L168" s="230"/>
      <c r="M168" s="230">
        <f>SUM(M169:M169)</f>
        <v>0</v>
      </c>
      <c r="N168" s="230"/>
      <c r="O168" s="230">
        <f>SUM(O169:O169)</f>
        <v>0</v>
      </c>
      <c r="P168" s="230"/>
      <c r="Q168" s="230">
        <f>SUM(Q169:Q169)</f>
        <v>0</v>
      </c>
      <c r="R168" s="230"/>
      <c r="S168" s="230"/>
      <c r="T168" s="230"/>
      <c r="U168" s="230"/>
      <c r="V168" s="230">
        <f>SUM(V169:V169)</f>
        <v>0.16</v>
      </c>
      <c r="W168" s="230"/>
      <c r="X168" s="230"/>
      <c r="AG168" t="s">
        <v>131</v>
      </c>
    </row>
    <row r="169" spans="1:60" outlineLevel="1" x14ac:dyDescent="0.25">
      <c r="A169" s="243">
        <v>44</v>
      </c>
      <c r="B169" s="244" t="s">
        <v>263</v>
      </c>
      <c r="C169" s="251" t="s">
        <v>264</v>
      </c>
      <c r="D169" s="245" t="s">
        <v>265</v>
      </c>
      <c r="E169" s="246">
        <v>1</v>
      </c>
      <c r="F169" s="247"/>
      <c r="G169" s="248">
        <f>ROUND(E169*F169,2)</f>
        <v>0</v>
      </c>
      <c r="H169" s="229">
        <v>0</v>
      </c>
      <c r="I169" s="228">
        <f>ROUND(E169*H169,2)</f>
        <v>0</v>
      </c>
      <c r="J169" s="229">
        <v>2300</v>
      </c>
      <c r="K169" s="228">
        <f>ROUND(E169*J169,2)</f>
        <v>2300</v>
      </c>
      <c r="L169" s="228">
        <v>15</v>
      </c>
      <c r="M169" s="228">
        <f>G169*(1+L169/100)</f>
        <v>0</v>
      </c>
      <c r="N169" s="228">
        <v>0</v>
      </c>
      <c r="O169" s="228">
        <f>ROUND(E169*N169,2)</f>
        <v>0</v>
      </c>
      <c r="P169" s="228">
        <v>0</v>
      </c>
      <c r="Q169" s="228">
        <f>ROUND(E169*P169,2)</f>
        <v>0</v>
      </c>
      <c r="R169" s="228"/>
      <c r="S169" s="228" t="s">
        <v>135</v>
      </c>
      <c r="T169" s="228" t="s">
        <v>136</v>
      </c>
      <c r="U169" s="228">
        <v>0.157</v>
      </c>
      <c r="V169" s="228">
        <f>ROUND(E169*U169,2)</f>
        <v>0.16</v>
      </c>
      <c r="W169" s="228"/>
      <c r="X169" s="228" t="s">
        <v>164</v>
      </c>
      <c r="Y169" s="209"/>
      <c r="Z169" s="209"/>
      <c r="AA169" s="209"/>
      <c r="AB169" s="209"/>
      <c r="AC169" s="209"/>
      <c r="AD169" s="209"/>
      <c r="AE169" s="209"/>
      <c r="AF169" s="209"/>
      <c r="AG169" s="209" t="s">
        <v>165</v>
      </c>
      <c r="AH169" s="209"/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x14ac:dyDescent="0.25">
      <c r="A170" s="231" t="s">
        <v>130</v>
      </c>
      <c r="B170" s="232" t="s">
        <v>70</v>
      </c>
      <c r="C170" s="250" t="s">
        <v>71</v>
      </c>
      <c r="D170" s="233"/>
      <c r="E170" s="234"/>
      <c r="F170" s="235"/>
      <c r="G170" s="236">
        <f>SUMIF(AG171:AG178,"&lt;&gt;NOR",G171:G178)</f>
        <v>0</v>
      </c>
      <c r="H170" s="230"/>
      <c r="I170" s="230">
        <f>SUM(I171:I178)</f>
        <v>1701.12</v>
      </c>
      <c r="J170" s="230"/>
      <c r="K170" s="230">
        <f>SUM(K171:K178)</f>
        <v>7351.5800000000008</v>
      </c>
      <c r="L170" s="230"/>
      <c r="M170" s="230">
        <f>SUM(M171:M178)</f>
        <v>0</v>
      </c>
      <c r="N170" s="230"/>
      <c r="O170" s="230">
        <f>SUM(O171:O178)</f>
        <v>0</v>
      </c>
      <c r="P170" s="230"/>
      <c r="Q170" s="230">
        <f>SUM(Q171:Q178)</f>
        <v>0</v>
      </c>
      <c r="R170" s="230"/>
      <c r="S170" s="230"/>
      <c r="T170" s="230"/>
      <c r="U170" s="230"/>
      <c r="V170" s="230">
        <f>SUM(V171:V178)</f>
        <v>6.09</v>
      </c>
      <c r="W170" s="230"/>
      <c r="X170" s="230"/>
      <c r="AG170" t="s">
        <v>131</v>
      </c>
    </row>
    <row r="171" spans="1:60" outlineLevel="1" x14ac:dyDescent="0.25">
      <c r="A171" s="243">
        <v>45</v>
      </c>
      <c r="B171" s="244" t="s">
        <v>266</v>
      </c>
      <c r="C171" s="251" t="s">
        <v>267</v>
      </c>
      <c r="D171" s="245" t="s">
        <v>163</v>
      </c>
      <c r="E171" s="246">
        <v>1</v>
      </c>
      <c r="F171" s="247"/>
      <c r="G171" s="248">
        <f>ROUND(E171*F171,2)</f>
        <v>0</v>
      </c>
      <c r="H171" s="229">
        <v>0</v>
      </c>
      <c r="I171" s="228">
        <f>ROUND(E171*H171,2)</f>
        <v>0</v>
      </c>
      <c r="J171" s="229">
        <v>1725</v>
      </c>
      <c r="K171" s="228">
        <f>ROUND(E171*J171,2)</f>
        <v>1725</v>
      </c>
      <c r="L171" s="228">
        <v>15</v>
      </c>
      <c r="M171" s="228">
        <f>G171*(1+L171/100)</f>
        <v>0</v>
      </c>
      <c r="N171" s="228">
        <v>0</v>
      </c>
      <c r="O171" s="228">
        <f>ROUND(E171*N171,2)</f>
        <v>0</v>
      </c>
      <c r="P171" s="228">
        <v>0</v>
      </c>
      <c r="Q171" s="228">
        <f>ROUND(E171*P171,2)</f>
        <v>0</v>
      </c>
      <c r="R171" s="228"/>
      <c r="S171" s="228" t="s">
        <v>168</v>
      </c>
      <c r="T171" s="228" t="s">
        <v>136</v>
      </c>
      <c r="U171" s="228">
        <v>0.45</v>
      </c>
      <c r="V171" s="228">
        <f>ROUND(E171*U171,2)</f>
        <v>0.45</v>
      </c>
      <c r="W171" s="228"/>
      <c r="X171" s="228" t="s">
        <v>164</v>
      </c>
      <c r="Y171" s="209"/>
      <c r="Z171" s="209"/>
      <c r="AA171" s="209"/>
      <c r="AB171" s="209"/>
      <c r="AC171" s="209"/>
      <c r="AD171" s="209"/>
      <c r="AE171" s="209"/>
      <c r="AF171" s="209"/>
      <c r="AG171" s="209" t="s">
        <v>165</v>
      </c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1" x14ac:dyDescent="0.25">
      <c r="A172" s="243">
        <v>46</v>
      </c>
      <c r="B172" s="244" t="s">
        <v>268</v>
      </c>
      <c r="C172" s="251" t="s">
        <v>269</v>
      </c>
      <c r="D172" s="245" t="s">
        <v>270</v>
      </c>
      <c r="E172" s="246">
        <v>4</v>
      </c>
      <c r="F172" s="247"/>
      <c r="G172" s="248">
        <f>ROUND(E172*F172,2)</f>
        <v>0</v>
      </c>
      <c r="H172" s="229">
        <v>0</v>
      </c>
      <c r="I172" s="228">
        <f>ROUND(E172*H172,2)</f>
        <v>0</v>
      </c>
      <c r="J172" s="229">
        <v>517.5</v>
      </c>
      <c r="K172" s="228">
        <f>ROUND(E172*J172,2)</f>
        <v>2070</v>
      </c>
      <c r="L172" s="228">
        <v>15</v>
      </c>
      <c r="M172" s="228">
        <f>G172*(1+L172/100)</f>
        <v>0</v>
      </c>
      <c r="N172" s="228">
        <v>0</v>
      </c>
      <c r="O172" s="228">
        <f>ROUND(E172*N172,2)</f>
        <v>0</v>
      </c>
      <c r="P172" s="228">
        <v>0</v>
      </c>
      <c r="Q172" s="228">
        <f>ROUND(E172*P172,2)</f>
        <v>0</v>
      </c>
      <c r="R172" s="228"/>
      <c r="S172" s="228" t="s">
        <v>135</v>
      </c>
      <c r="T172" s="228" t="s">
        <v>136</v>
      </c>
      <c r="U172" s="228">
        <v>0</v>
      </c>
      <c r="V172" s="228">
        <f>ROUND(E172*U172,2)</f>
        <v>0</v>
      </c>
      <c r="W172" s="228"/>
      <c r="X172" s="228" t="s">
        <v>164</v>
      </c>
      <c r="Y172" s="209"/>
      <c r="Z172" s="209"/>
      <c r="AA172" s="209"/>
      <c r="AB172" s="209"/>
      <c r="AC172" s="209"/>
      <c r="AD172" s="209"/>
      <c r="AE172" s="209"/>
      <c r="AF172" s="209"/>
      <c r="AG172" s="209" t="s">
        <v>165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outlineLevel="1" x14ac:dyDescent="0.25">
      <c r="A173" s="243">
        <v>47</v>
      </c>
      <c r="B173" s="244" t="s">
        <v>271</v>
      </c>
      <c r="C173" s="251" t="s">
        <v>272</v>
      </c>
      <c r="D173" s="245" t="s">
        <v>237</v>
      </c>
      <c r="E173" s="246">
        <v>1</v>
      </c>
      <c r="F173" s="247"/>
      <c r="G173" s="248">
        <f>ROUND(E173*F173,2)</f>
        <v>0</v>
      </c>
      <c r="H173" s="229">
        <v>314.56</v>
      </c>
      <c r="I173" s="228">
        <f>ROUND(E173*H173,2)</f>
        <v>314.56</v>
      </c>
      <c r="J173" s="229">
        <v>691.74</v>
      </c>
      <c r="K173" s="228">
        <f>ROUND(E173*J173,2)</f>
        <v>691.74</v>
      </c>
      <c r="L173" s="228">
        <v>15</v>
      </c>
      <c r="M173" s="228">
        <f>G173*(1+L173/100)</f>
        <v>0</v>
      </c>
      <c r="N173" s="228">
        <v>1.5200000000000001E-3</v>
      </c>
      <c r="O173" s="228">
        <f>ROUND(E173*N173,2)</f>
        <v>0</v>
      </c>
      <c r="P173" s="228">
        <v>0</v>
      </c>
      <c r="Q173" s="228">
        <f>ROUND(E173*P173,2)</f>
        <v>0</v>
      </c>
      <c r="R173" s="228"/>
      <c r="S173" s="228" t="s">
        <v>168</v>
      </c>
      <c r="T173" s="228" t="s">
        <v>136</v>
      </c>
      <c r="U173" s="228">
        <v>1.173</v>
      </c>
      <c r="V173" s="228">
        <f>ROUND(E173*U173,2)</f>
        <v>1.17</v>
      </c>
      <c r="W173" s="228"/>
      <c r="X173" s="228" t="s">
        <v>164</v>
      </c>
      <c r="Y173" s="209"/>
      <c r="Z173" s="209"/>
      <c r="AA173" s="209"/>
      <c r="AB173" s="209"/>
      <c r="AC173" s="209"/>
      <c r="AD173" s="209"/>
      <c r="AE173" s="209"/>
      <c r="AF173" s="209"/>
      <c r="AG173" s="209" t="s">
        <v>165</v>
      </c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1" x14ac:dyDescent="0.25">
      <c r="A174" s="243">
        <v>48</v>
      </c>
      <c r="B174" s="244" t="s">
        <v>273</v>
      </c>
      <c r="C174" s="251" t="s">
        <v>274</v>
      </c>
      <c r="D174" s="245" t="s">
        <v>237</v>
      </c>
      <c r="E174" s="246">
        <v>7</v>
      </c>
      <c r="F174" s="247"/>
      <c r="G174" s="248">
        <f>ROUND(E174*F174,2)</f>
        <v>0</v>
      </c>
      <c r="H174" s="229">
        <v>198.08</v>
      </c>
      <c r="I174" s="228">
        <f>ROUND(E174*H174,2)</f>
        <v>1386.56</v>
      </c>
      <c r="J174" s="229">
        <v>320.62</v>
      </c>
      <c r="K174" s="228">
        <f>ROUND(E174*J174,2)</f>
        <v>2244.34</v>
      </c>
      <c r="L174" s="228">
        <v>15</v>
      </c>
      <c r="M174" s="228">
        <f>G174*(1+L174/100)</f>
        <v>0</v>
      </c>
      <c r="N174" s="228">
        <v>5.1999999999999995E-4</v>
      </c>
      <c r="O174" s="228">
        <f>ROUND(E174*N174,2)</f>
        <v>0</v>
      </c>
      <c r="P174" s="228">
        <v>0</v>
      </c>
      <c r="Q174" s="228">
        <f>ROUND(E174*P174,2)</f>
        <v>0</v>
      </c>
      <c r="R174" s="228"/>
      <c r="S174" s="228" t="s">
        <v>168</v>
      </c>
      <c r="T174" s="228" t="s">
        <v>136</v>
      </c>
      <c r="U174" s="228">
        <v>0.52900000000000003</v>
      </c>
      <c r="V174" s="228">
        <f>ROUND(E174*U174,2)</f>
        <v>3.7</v>
      </c>
      <c r="W174" s="228"/>
      <c r="X174" s="228" t="s">
        <v>164</v>
      </c>
      <c r="Y174" s="209"/>
      <c r="Z174" s="209"/>
      <c r="AA174" s="209"/>
      <c r="AB174" s="209"/>
      <c r="AC174" s="209"/>
      <c r="AD174" s="209"/>
      <c r="AE174" s="209"/>
      <c r="AF174" s="209"/>
      <c r="AG174" s="209" t="s">
        <v>165</v>
      </c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1" x14ac:dyDescent="0.25">
      <c r="A175" s="243">
        <v>49</v>
      </c>
      <c r="B175" s="244" t="s">
        <v>691</v>
      </c>
      <c r="C175" s="251" t="s">
        <v>692</v>
      </c>
      <c r="D175" s="245" t="s">
        <v>163</v>
      </c>
      <c r="E175" s="246">
        <v>1</v>
      </c>
      <c r="F175" s="247"/>
      <c r="G175" s="248">
        <f>ROUND(E175*F175,2)</f>
        <v>0</v>
      </c>
      <c r="H175" s="229">
        <v>0</v>
      </c>
      <c r="I175" s="228">
        <f>ROUND(E175*H175,2)</f>
        <v>0</v>
      </c>
      <c r="J175" s="229">
        <v>91.1</v>
      </c>
      <c r="K175" s="228">
        <f>ROUND(E175*J175,2)</f>
        <v>91.1</v>
      </c>
      <c r="L175" s="228">
        <v>15</v>
      </c>
      <c r="M175" s="228">
        <f>G175*(1+L175/100)</f>
        <v>0</v>
      </c>
      <c r="N175" s="228">
        <v>0</v>
      </c>
      <c r="O175" s="228">
        <f>ROUND(E175*N175,2)</f>
        <v>0</v>
      </c>
      <c r="P175" s="228">
        <v>0</v>
      </c>
      <c r="Q175" s="228">
        <f>ROUND(E175*P175,2)</f>
        <v>0</v>
      </c>
      <c r="R175" s="228"/>
      <c r="S175" s="228" t="s">
        <v>168</v>
      </c>
      <c r="T175" s="228" t="s">
        <v>136</v>
      </c>
      <c r="U175" s="228">
        <v>0.157</v>
      </c>
      <c r="V175" s="228">
        <f>ROUND(E175*U175,2)</f>
        <v>0.16</v>
      </c>
      <c r="W175" s="228"/>
      <c r="X175" s="228" t="s">
        <v>164</v>
      </c>
      <c r="Y175" s="209"/>
      <c r="Z175" s="209"/>
      <c r="AA175" s="209"/>
      <c r="AB175" s="209"/>
      <c r="AC175" s="209"/>
      <c r="AD175" s="209"/>
      <c r="AE175" s="209"/>
      <c r="AF175" s="209"/>
      <c r="AG175" s="209" t="s">
        <v>165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1" x14ac:dyDescent="0.25">
      <c r="A176" s="243">
        <v>50</v>
      </c>
      <c r="B176" s="244" t="s">
        <v>275</v>
      </c>
      <c r="C176" s="251" t="s">
        <v>276</v>
      </c>
      <c r="D176" s="245" t="s">
        <v>163</v>
      </c>
      <c r="E176" s="246">
        <v>2</v>
      </c>
      <c r="F176" s="247"/>
      <c r="G176" s="248">
        <f>ROUND(E176*F176,2)</f>
        <v>0</v>
      </c>
      <c r="H176" s="229">
        <v>0</v>
      </c>
      <c r="I176" s="228">
        <f>ROUND(E176*H176,2)</f>
        <v>0</v>
      </c>
      <c r="J176" s="229">
        <v>100.9</v>
      </c>
      <c r="K176" s="228">
        <f>ROUND(E176*J176,2)</f>
        <v>201.8</v>
      </c>
      <c r="L176" s="228">
        <v>15</v>
      </c>
      <c r="M176" s="228">
        <f>G176*(1+L176/100)</f>
        <v>0</v>
      </c>
      <c r="N176" s="228">
        <v>0</v>
      </c>
      <c r="O176" s="228">
        <f>ROUND(E176*N176,2)</f>
        <v>0</v>
      </c>
      <c r="P176" s="228">
        <v>0</v>
      </c>
      <c r="Q176" s="228">
        <f>ROUND(E176*P176,2)</f>
        <v>0</v>
      </c>
      <c r="R176" s="228"/>
      <c r="S176" s="228" t="s">
        <v>168</v>
      </c>
      <c r="T176" s="228" t="s">
        <v>136</v>
      </c>
      <c r="U176" s="228">
        <v>0.17399999999999999</v>
      </c>
      <c r="V176" s="228">
        <f>ROUND(E176*U176,2)</f>
        <v>0.35</v>
      </c>
      <c r="W176" s="228"/>
      <c r="X176" s="228" t="s">
        <v>164</v>
      </c>
      <c r="Y176" s="209"/>
      <c r="Z176" s="209"/>
      <c r="AA176" s="209"/>
      <c r="AB176" s="209"/>
      <c r="AC176" s="209"/>
      <c r="AD176" s="209"/>
      <c r="AE176" s="209"/>
      <c r="AF176" s="209"/>
      <c r="AG176" s="209" t="s">
        <v>165</v>
      </c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1" x14ac:dyDescent="0.25">
      <c r="A177" s="243">
        <v>51</v>
      </c>
      <c r="B177" s="244" t="s">
        <v>277</v>
      </c>
      <c r="C177" s="251" t="s">
        <v>278</v>
      </c>
      <c r="D177" s="245" t="s">
        <v>163</v>
      </c>
      <c r="E177" s="246">
        <v>1</v>
      </c>
      <c r="F177" s="247"/>
      <c r="G177" s="248">
        <f>ROUND(E177*F177,2)</f>
        <v>0</v>
      </c>
      <c r="H177" s="229">
        <v>0</v>
      </c>
      <c r="I177" s="228">
        <f>ROUND(E177*H177,2)</f>
        <v>0</v>
      </c>
      <c r="J177" s="229">
        <v>150.1</v>
      </c>
      <c r="K177" s="228">
        <f>ROUND(E177*J177,2)</f>
        <v>150.1</v>
      </c>
      <c r="L177" s="228">
        <v>15</v>
      </c>
      <c r="M177" s="228">
        <f>G177*(1+L177/100)</f>
        <v>0</v>
      </c>
      <c r="N177" s="228">
        <v>0</v>
      </c>
      <c r="O177" s="228">
        <f>ROUND(E177*N177,2)</f>
        <v>0</v>
      </c>
      <c r="P177" s="228">
        <v>0</v>
      </c>
      <c r="Q177" s="228">
        <f>ROUND(E177*P177,2)</f>
        <v>0</v>
      </c>
      <c r="R177" s="228"/>
      <c r="S177" s="228" t="s">
        <v>168</v>
      </c>
      <c r="T177" s="228" t="s">
        <v>136</v>
      </c>
      <c r="U177" s="228">
        <v>0.25900000000000001</v>
      </c>
      <c r="V177" s="228">
        <f>ROUND(E177*U177,2)</f>
        <v>0.26</v>
      </c>
      <c r="W177" s="228"/>
      <c r="X177" s="228" t="s">
        <v>164</v>
      </c>
      <c r="Y177" s="209"/>
      <c r="Z177" s="209"/>
      <c r="AA177" s="209"/>
      <c r="AB177" s="209"/>
      <c r="AC177" s="209"/>
      <c r="AD177" s="209"/>
      <c r="AE177" s="209"/>
      <c r="AF177" s="209"/>
      <c r="AG177" s="209" t="s">
        <v>165</v>
      </c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1" x14ac:dyDescent="0.25">
      <c r="A178" s="243">
        <v>52</v>
      </c>
      <c r="B178" s="244" t="s">
        <v>279</v>
      </c>
      <c r="C178" s="251" t="s">
        <v>280</v>
      </c>
      <c r="D178" s="245" t="s">
        <v>0</v>
      </c>
      <c r="E178" s="246">
        <v>88.751999999999995</v>
      </c>
      <c r="F178" s="247"/>
      <c r="G178" s="248">
        <f>ROUND(E178*F178,2)</f>
        <v>0</v>
      </c>
      <c r="H178" s="229">
        <v>0</v>
      </c>
      <c r="I178" s="228">
        <f>ROUND(E178*H178,2)</f>
        <v>0</v>
      </c>
      <c r="J178" s="229">
        <v>2</v>
      </c>
      <c r="K178" s="228">
        <f>ROUND(E178*J178,2)</f>
        <v>177.5</v>
      </c>
      <c r="L178" s="228">
        <v>15</v>
      </c>
      <c r="M178" s="228">
        <f>G178*(1+L178/100)</f>
        <v>0</v>
      </c>
      <c r="N178" s="228">
        <v>0</v>
      </c>
      <c r="O178" s="228">
        <f>ROUND(E178*N178,2)</f>
        <v>0</v>
      </c>
      <c r="P178" s="228">
        <v>0</v>
      </c>
      <c r="Q178" s="228">
        <f>ROUND(E178*P178,2)</f>
        <v>0</v>
      </c>
      <c r="R178" s="228"/>
      <c r="S178" s="228" t="s">
        <v>168</v>
      </c>
      <c r="T178" s="228" t="s">
        <v>136</v>
      </c>
      <c r="U178" s="228">
        <v>0</v>
      </c>
      <c r="V178" s="228">
        <f>ROUND(E178*U178,2)</f>
        <v>0</v>
      </c>
      <c r="W178" s="228"/>
      <c r="X178" s="228" t="s">
        <v>261</v>
      </c>
      <c r="Y178" s="209"/>
      <c r="Z178" s="209"/>
      <c r="AA178" s="209"/>
      <c r="AB178" s="209"/>
      <c r="AC178" s="209"/>
      <c r="AD178" s="209"/>
      <c r="AE178" s="209"/>
      <c r="AF178" s="209"/>
      <c r="AG178" s="209" t="s">
        <v>262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x14ac:dyDescent="0.25">
      <c r="A179" s="231" t="s">
        <v>130</v>
      </c>
      <c r="B179" s="232" t="s">
        <v>72</v>
      </c>
      <c r="C179" s="250" t="s">
        <v>73</v>
      </c>
      <c r="D179" s="233"/>
      <c r="E179" s="234"/>
      <c r="F179" s="235"/>
      <c r="G179" s="236">
        <f>SUMIF(AG180:AG193,"&lt;&gt;NOR",G180:G193)</f>
        <v>0</v>
      </c>
      <c r="H179" s="230"/>
      <c r="I179" s="230">
        <f>SUM(I180:I193)</f>
        <v>2739.95</v>
      </c>
      <c r="J179" s="230"/>
      <c r="K179" s="230">
        <f>SUM(K180:K193)</f>
        <v>8157.2000000000007</v>
      </c>
      <c r="L179" s="230"/>
      <c r="M179" s="230">
        <f>SUM(M180:M193)</f>
        <v>0</v>
      </c>
      <c r="N179" s="230"/>
      <c r="O179" s="230">
        <f>SUM(O180:O193)</f>
        <v>0.06</v>
      </c>
      <c r="P179" s="230"/>
      <c r="Q179" s="230">
        <f>SUM(Q180:Q193)</f>
        <v>0.02</v>
      </c>
      <c r="R179" s="230"/>
      <c r="S179" s="230"/>
      <c r="T179" s="230"/>
      <c r="U179" s="230"/>
      <c r="V179" s="230">
        <f>SUM(V180:V193)</f>
        <v>14.93</v>
      </c>
      <c r="W179" s="230"/>
      <c r="X179" s="230"/>
      <c r="AG179" t="s">
        <v>131</v>
      </c>
    </row>
    <row r="180" spans="1:60" outlineLevel="1" x14ac:dyDescent="0.25">
      <c r="A180" s="243">
        <v>53</v>
      </c>
      <c r="B180" s="244" t="s">
        <v>281</v>
      </c>
      <c r="C180" s="251" t="s">
        <v>282</v>
      </c>
      <c r="D180" s="245" t="s">
        <v>237</v>
      </c>
      <c r="E180" s="246">
        <v>14</v>
      </c>
      <c r="F180" s="247"/>
      <c r="G180" s="248">
        <f>ROUND(E180*F180,2)</f>
        <v>0</v>
      </c>
      <c r="H180" s="229">
        <v>80.400000000000006</v>
      </c>
      <c r="I180" s="228">
        <f>ROUND(E180*H180,2)</f>
        <v>1125.5999999999999</v>
      </c>
      <c r="J180" s="229">
        <v>306</v>
      </c>
      <c r="K180" s="228">
        <f>ROUND(E180*J180,2)</f>
        <v>4284</v>
      </c>
      <c r="L180" s="228">
        <v>15</v>
      </c>
      <c r="M180" s="228">
        <f>G180*(1+L180/100)</f>
        <v>0</v>
      </c>
      <c r="N180" s="228">
        <v>3.9899999999999996E-3</v>
      </c>
      <c r="O180" s="228">
        <f>ROUND(E180*N180,2)</f>
        <v>0.06</v>
      </c>
      <c r="P180" s="228">
        <v>0</v>
      </c>
      <c r="Q180" s="228">
        <f>ROUND(E180*P180,2)</f>
        <v>0</v>
      </c>
      <c r="R180" s="228"/>
      <c r="S180" s="228" t="s">
        <v>168</v>
      </c>
      <c r="T180" s="228" t="s">
        <v>136</v>
      </c>
      <c r="U180" s="228">
        <v>0.54290000000000005</v>
      </c>
      <c r="V180" s="228">
        <f>ROUND(E180*U180,2)</f>
        <v>7.6</v>
      </c>
      <c r="W180" s="228"/>
      <c r="X180" s="228" t="s">
        <v>164</v>
      </c>
      <c r="Y180" s="209"/>
      <c r="Z180" s="209"/>
      <c r="AA180" s="209"/>
      <c r="AB180" s="209"/>
      <c r="AC180" s="209"/>
      <c r="AD180" s="209"/>
      <c r="AE180" s="209"/>
      <c r="AF180" s="209"/>
      <c r="AG180" s="209" t="s">
        <v>165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ht="20.399999999999999" outlineLevel="1" x14ac:dyDescent="0.25">
      <c r="A181" s="243">
        <v>54</v>
      </c>
      <c r="B181" s="244" t="s">
        <v>283</v>
      </c>
      <c r="C181" s="251" t="s">
        <v>284</v>
      </c>
      <c r="D181" s="245" t="s">
        <v>237</v>
      </c>
      <c r="E181" s="246">
        <v>14</v>
      </c>
      <c r="F181" s="247"/>
      <c r="G181" s="248">
        <f>ROUND(E181*F181,2)</f>
        <v>0</v>
      </c>
      <c r="H181" s="229">
        <v>31.06</v>
      </c>
      <c r="I181" s="228">
        <f>ROUND(E181*H181,2)</f>
        <v>434.84</v>
      </c>
      <c r="J181" s="229">
        <v>68.64</v>
      </c>
      <c r="K181" s="228">
        <f>ROUND(E181*J181,2)</f>
        <v>960.96</v>
      </c>
      <c r="L181" s="228">
        <v>15</v>
      </c>
      <c r="M181" s="228">
        <f>G181*(1+L181/100)</f>
        <v>0</v>
      </c>
      <c r="N181" s="228">
        <v>4.0000000000000003E-5</v>
      </c>
      <c r="O181" s="228">
        <f>ROUND(E181*N181,2)</f>
        <v>0</v>
      </c>
      <c r="P181" s="228">
        <v>0</v>
      </c>
      <c r="Q181" s="228">
        <f>ROUND(E181*P181,2)</f>
        <v>0</v>
      </c>
      <c r="R181" s="228"/>
      <c r="S181" s="228" t="s">
        <v>168</v>
      </c>
      <c r="T181" s="228" t="s">
        <v>136</v>
      </c>
      <c r="U181" s="228">
        <v>0.129</v>
      </c>
      <c r="V181" s="228">
        <f>ROUND(E181*U181,2)</f>
        <v>1.81</v>
      </c>
      <c r="W181" s="228"/>
      <c r="X181" s="228" t="s">
        <v>164</v>
      </c>
      <c r="Y181" s="209"/>
      <c r="Z181" s="209"/>
      <c r="AA181" s="209"/>
      <c r="AB181" s="209"/>
      <c r="AC181" s="209"/>
      <c r="AD181" s="209"/>
      <c r="AE181" s="209"/>
      <c r="AF181" s="209"/>
      <c r="AG181" s="209" t="s">
        <v>165</v>
      </c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1" x14ac:dyDescent="0.25">
      <c r="A182" s="243">
        <v>55</v>
      </c>
      <c r="B182" s="244" t="s">
        <v>285</v>
      </c>
      <c r="C182" s="251" t="s">
        <v>286</v>
      </c>
      <c r="D182" s="245" t="s">
        <v>163</v>
      </c>
      <c r="E182" s="246">
        <v>2</v>
      </c>
      <c r="F182" s="247"/>
      <c r="G182" s="248">
        <f>ROUND(E182*F182,2)</f>
        <v>0</v>
      </c>
      <c r="H182" s="229">
        <v>128.41</v>
      </c>
      <c r="I182" s="228">
        <f>ROUND(E182*H182,2)</f>
        <v>256.82</v>
      </c>
      <c r="J182" s="229">
        <v>137.29</v>
      </c>
      <c r="K182" s="228">
        <f>ROUND(E182*J182,2)</f>
        <v>274.58</v>
      </c>
      <c r="L182" s="228">
        <v>15</v>
      </c>
      <c r="M182" s="228">
        <f>G182*(1+L182/100)</f>
        <v>0</v>
      </c>
      <c r="N182" s="228">
        <v>6.3000000000000003E-4</v>
      </c>
      <c r="O182" s="228">
        <f>ROUND(E182*N182,2)</f>
        <v>0</v>
      </c>
      <c r="P182" s="228">
        <v>0</v>
      </c>
      <c r="Q182" s="228">
        <f>ROUND(E182*P182,2)</f>
        <v>0</v>
      </c>
      <c r="R182" s="228"/>
      <c r="S182" s="228" t="s">
        <v>168</v>
      </c>
      <c r="T182" s="228" t="s">
        <v>136</v>
      </c>
      <c r="U182" s="228">
        <v>0.27200000000000002</v>
      </c>
      <c r="V182" s="228">
        <f>ROUND(E182*U182,2)</f>
        <v>0.54</v>
      </c>
      <c r="W182" s="228"/>
      <c r="X182" s="228" t="s">
        <v>164</v>
      </c>
      <c r="Y182" s="209"/>
      <c r="Z182" s="209"/>
      <c r="AA182" s="209"/>
      <c r="AB182" s="209"/>
      <c r="AC182" s="209"/>
      <c r="AD182" s="209"/>
      <c r="AE182" s="209"/>
      <c r="AF182" s="209"/>
      <c r="AG182" s="209" t="s">
        <v>165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1" x14ac:dyDescent="0.25">
      <c r="A183" s="243">
        <v>56</v>
      </c>
      <c r="B183" s="244" t="s">
        <v>287</v>
      </c>
      <c r="C183" s="251" t="s">
        <v>288</v>
      </c>
      <c r="D183" s="245" t="s">
        <v>289</v>
      </c>
      <c r="E183" s="246">
        <v>3</v>
      </c>
      <c r="F183" s="247"/>
      <c r="G183" s="248">
        <f>ROUND(E183*F183,2)</f>
        <v>0</v>
      </c>
      <c r="H183" s="229">
        <v>262.47000000000003</v>
      </c>
      <c r="I183" s="228">
        <f>ROUND(E183*H183,2)</f>
        <v>787.41</v>
      </c>
      <c r="J183" s="229">
        <v>272.83</v>
      </c>
      <c r="K183" s="228">
        <f>ROUND(E183*J183,2)</f>
        <v>818.49</v>
      </c>
      <c r="L183" s="228">
        <v>15</v>
      </c>
      <c r="M183" s="228">
        <f>G183*(1+L183/100)</f>
        <v>0</v>
      </c>
      <c r="N183" s="228">
        <v>1.48E-3</v>
      </c>
      <c r="O183" s="228">
        <f>ROUND(E183*N183,2)</f>
        <v>0</v>
      </c>
      <c r="P183" s="228">
        <v>0</v>
      </c>
      <c r="Q183" s="228">
        <f>ROUND(E183*P183,2)</f>
        <v>0</v>
      </c>
      <c r="R183" s="228"/>
      <c r="S183" s="228" t="s">
        <v>168</v>
      </c>
      <c r="T183" s="228" t="s">
        <v>136</v>
      </c>
      <c r="U183" s="228">
        <v>0.54</v>
      </c>
      <c r="V183" s="228">
        <f>ROUND(E183*U183,2)</f>
        <v>1.62</v>
      </c>
      <c r="W183" s="228"/>
      <c r="X183" s="228" t="s">
        <v>164</v>
      </c>
      <c r="Y183" s="209"/>
      <c r="Z183" s="209"/>
      <c r="AA183" s="209"/>
      <c r="AB183" s="209"/>
      <c r="AC183" s="209"/>
      <c r="AD183" s="209"/>
      <c r="AE183" s="209"/>
      <c r="AF183" s="209"/>
      <c r="AG183" s="209" t="s">
        <v>165</v>
      </c>
      <c r="AH183" s="209"/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outlineLevel="1" x14ac:dyDescent="0.25">
      <c r="A184" s="243">
        <v>57</v>
      </c>
      <c r="B184" s="244" t="s">
        <v>290</v>
      </c>
      <c r="C184" s="251" t="s">
        <v>291</v>
      </c>
      <c r="D184" s="245" t="s">
        <v>163</v>
      </c>
      <c r="E184" s="246">
        <v>2</v>
      </c>
      <c r="F184" s="247"/>
      <c r="G184" s="248">
        <f>ROUND(E184*F184,2)</f>
        <v>0</v>
      </c>
      <c r="H184" s="229">
        <v>0</v>
      </c>
      <c r="I184" s="228">
        <f>ROUND(E184*H184,2)</f>
        <v>0</v>
      </c>
      <c r="J184" s="229">
        <v>37.799999999999997</v>
      </c>
      <c r="K184" s="228">
        <f>ROUND(E184*J184,2)</f>
        <v>75.599999999999994</v>
      </c>
      <c r="L184" s="228">
        <v>15</v>
      </c>
      <c r="M184" s="228">
        <f>G184*(1+L184/100)</f>
        <v>0</v>
      </c>
      <c r="N184" s="228">
        <v>0</v>
      </c>
      <c r="O184" s="228">
        <f>ROUND(E184*N184,2)</f>
        <v>0</v>
      </c>
      <c r="P184" s="228">
        <v>5.11E-3</v>
      </c>
      <c r="Q184" s="228">
        <f>ROUND(E184*P184,2)</f>
        <v>0.01</v>
      </c>
      <c r="R184" s="228"/>
      <c r="S184" s="228" t="s">
        <v>168</v>
      </c>
      <c r="T184" s="228" t="s">
        <v>136</v>
      </c>
      <c r="U184" s="228">
        <v>8.3000000000000004E-2</v>
      </c>
      <c r="V184" s="228">
        <f>ROUND(E184*U184,2)</f>
        <v>0.17</v>
      </c>
      <c r="W184" s="228"/>
      <c r="X184" s="228" t="s">
        <v>164</v>
      </c>
      <c r="Y184" s="209"/>
      <c r="Z184" s="209"/>
      <c r="AA184" s="209"/>
      <c r="AB184" s="209"/>
      <c r="AC184" s="209"/>
      <c r="AD184" s="209"/>
      <c r="AE184" s="209"/>
      <c r="AF184" s="209"/>
      <c r="AG184" s="209" t="s">
        <v>165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ht="20.399999999999999" outlineLevel="1" x14ac:dyDescent="0.25">
      <c r="A185" s="243">
        <v>58</v>
      </c>
      <c r="B185" s="244" t="s">
        <v>292</v>
      </c>
      <c r="C185" s="251" t="s">
        <v>293</v>
      </c>
      <c r="D185" s="245" t="s">
        <v>163</v>
      </c>
      <c r="E185" s="246">
        <v>2</v>
      </c>
      <c r="F185" s="247"/>
      <c r="G185" s="248">
        <f>ROUND(E185*F185,2)</f>
        <v>0</v>
      </c>
      <c r="H185" s="229">
        <v>62.95</v>
      </c>
      <c r="I185" s="228">
        <f>ROUND(E185*H185,2)</f>
        <v>125.9</v>
      </c>
      <c r="J185" s="229">
        <v>121.05</v>
      </c>
      <c r="K185" s="228">
        <f>ROUND(E185*J185,2)</f>
        <v>242.1</v>
      </c>
      <c r="L185" s="228">
        <v>15</v>
      </c>
      <c r="M185" s="228">
        <f>G185*(1+L185/100)</f>
        <v>0</v>
      </c>
      <c r="N185" s="228">
        <v>6.0000000000000002E-5</v>
      </c>
      <c r="O185" s="228">
        <f>ROUND(E185*N185,2)</f>
        <v>0</v>
      </c>
      <c r="P185" s="228">
        <v>0</v>
      </c>
      <c r="Q185" s="228">
        <f>ROUND(E185*P185,2)</f>
        <v>0</v>
      </c>
      <c r="R185" s="228"/>
      <c r="S185" s="228" t="s">
        <v>168</v>
      </c>
      <c r="T185" s="228" t="s">
        <v>136</v>
      </c>
      <c r="U185" s="228">
        <v>0.20699999999999999</v>
      </c>
      <c r="V185" s="228">
        <f>ROUND(E185*U185,2)</f>
        <v>0.41</v>
      </c>
      <c r="W185" s="228"/>
      <c r="X185" s="228" t="s">
        <v>164</v>
      </c>
      <c r="Y185" s="209"/>
      <c r="Z185" s="209"/>
      <c r="AA185" s="209"/>
      <c r="AB185" s="209"/>
      <c r="AC185" s="209"/>
      <c r="AD185" s="209"/>
      <c r="AE185" s="209"/>
      <c r="AF185" s="209"/>
      <c r="AG185" s="209" t="s">
        <v>165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1" x14ac:dyDescent="0.25">
      <c r="A186" s="243">
        <v>59</v>
      </c>
      <c r="B186" s="244" t="s">
        <v>294</v>
      </c>
      <c r="C186" s="251" t="s">
        <v>295</v>
      </c>
      <c r="D186" s="245" t="s">
        <v>163</v>
      </c>
      <c r="E186" s="246">
        <v>2</v>
      </c>
      <c r="F186" s="247"/>
      <c r="G186" s="248">
        <f>ROUND(E186*F186,2)</f>
        <v>0</v>
      </c>
      <c r="H186" s="229">
        <v>0</v>
      </c>
      <c r="I186" s="228">
        <f>ROUND(E186*H186,2)</f>
        <v>0</v>
      </c>
      <c r="J186" s="229">
        <v>32.799999999999997</v>
      </c>
      <c r="K186" s="228">
        <f>ROUND(E186*J186,2)</f>
        <v>65.599999999999994</v>
      </c>
      <c r="L186" s="228">
        <v>15</v>
      </c>
      <c r="M186" s="228">
        <f>G186*(1+L186/100)</f>
        <v>0</v>
      </c>
      <c r="N186" s="228">
        <v>0</v>
      </c>
      <c r="O186" s="228">
        <f>ROUND(E186*N186,2)</f>
        <v>0</v>
      </c>
      <c r="P186" s="228">
        <v>5.5999999999999999E-3</v>
      </c>
      <c r="Q186" s="228">
        <f>ROUND(E186*P186,2)</f>
        <v>0.01</v>
      </c>
      <c r="R186" s="228"/>
      <c r="S186" s="228" t="s">
        <v>168</v>
      </c>
      <c r="T186" s="228" t="s">
        <v>136</v>
      </c>
      <c r="U186" s="228">
        <v>7.1999999999999995E-2</v>
      </c>
      <c r="V186" s="228">
        <f>ROUND(E186*U186,2)</f>
        <v>0.14000000000000001</v>
      </c>
      <c r="W186" s="228"/>
      <c r="X186" s="228" t="s">
        <v>164</v>
      </c>
      <c r="Y186" s="209"/>
      <c r="Z186" s="209"/>
      <c r="AA186" s="209"/>
      <c r="AB186" s="209"/>
      <c r="AC186" s="209"/>
      <c r="AD186" s="209"/>
      <c r="AE186" s="209"/>
      <c r="AF186" s="209"/>
      <c r="AG186" s="209" t="s">
        <v>165</v>
      </c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outlineLevel="1" x14ac:dyDescent="0.25">
      <c r="A187" s="243">
        <v>60</v>
      </c>
      <c r="B187" s="244" t="s">
        <v>296</v>
      </c>
      <c r="C187" s="251" t="s">
        <v>297</v>
      </c>
      <c r="D187" s="245" t="s">
        <v>163</v>
      </c>
      <c r="E187" s="246">
        <v>2</v>
      </c>
      <c r="F187" s="247"/>
      <c r="G187" s="248">
        <f>ROUND(E187*F187,2)</f>
        <v>0</v>
      </c>
      <c r="H187" s="229">
        <v>2.73</v>
      </c>
      <c r="I187" s="228">
        <f>ROUND(E187*H187,2)</f>
        <v>5.46</v>
      </c>
      <c r="J187" s="229">
        <v>101.77</v>
      </c>
      <c r="K187" s="228">
        <f>ROUND(E187*J187,2)</f>
        <v>203.54</v>
      </c>
      <c r="L187" s="228">
        <v>15</v>
      </c>
      <c r="M187" s="228">
        <f>G187*(1+L187/100)</f>
        <v>0</v>
      </c>
      <c r="N187" s="228">
        <v>2.0000000000000002E-5</v>
      </c>
      <c r="O187" s="228">
        <f>ROUND(E187*N187,2)</f>
        <v>0</v>
      </c>
      <c r="P187" s="228">
        <v>0</v>
      </c>
      <c r="Q187" s="228">
        <f>ROUND(E187*P187,2)</f>
        <v>0</v>
      </c>
      <c r="R187" s="228"/>
      <c r="S187" s="228" t="s">
        <v>168</v>
      </c>
      <c r="T187" s="228" t="s">
        <v>136</v>
      </c>
      <c r="U187" s="228">
        <v>0.17499999999999999</v>
      </c>
      <c r="V187" s="228">
        <f>ROUND(E187*U187,2)</f>
        <v>0.35</v>
      </c>
      <c r="W187" s="228"/>
      <c r="X187" s="228" t="s">
        <v>164</v>
      </c>
      <c r="Y187" s="209"/>
      <c r="Z187" s="209"/>
      <c r="AA187" s="209"/>
      <c r="AB187" s="209"/>
      <c r="AC187" s="209"/>
      <c r="AD187" s="209"/>
      <c r="AE187" s="209"/>
      <c r="AF187" s="209"/>
      <c r="AG187" s="209" t="s">
        <v>165</v>
      </c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1" x14ac:dyDescent="0.25">
      <c r="A188" s="243">
        <v>61</v>
      </c>
      <c r="B188" s="244" t="s">
        <v>298</v>
      </c>
      <c r="C188" s="251" t="s">
        <v>299</v>
      </c>
      <c r="D188" s="245" t="s">
        <v>237</v>
      </c>
      <c r="E188" s="246">
        <v>14</v>
      </c>
      <c r="F188" s="247"/>
      <c r="G188" s="248">
        <f>ROUND(E188*F188,2)</f>
        <v>0</v>
      </c>
      <c r="H188" s="229">
        <v>0.28000000000000003</v>
      </c>
      <c r="I188" s="228">
        <f>ROUND(E188*H188,2)</f>
        <v>3.92</v>
      </c>
      <c r="J188" s="229">
        <v>12.22</v>
      </c>
      <c r="K188" s="228">
        <f>ROUND(E188*J188,2)</f>
        <v>171.08</v>
      </c>
      <c r="L188" s="228">
        <v>15</v>
      </c>
      <c r="M188" s="228">
        <f>G188*(1+L188/100)</f>
        <v>0</v>
      </c>
      <c r="N188" s="228">
        <v>0</v>
      </c>
      <c r="O188" s="228">
        <f>ROUND(E188*N188,2)</f>
        <v>0</v>
      </c>
      <c r="P188" s="228">
        <v>0</v>
      </c>
      <c r="Q188" s="228">
        <f>ROUND(E188*P188,2)</f>
        <v>0</v>
      </c>
      <c r="R188" s="228"/>
      <c r="S188" s="228" t="s">
        <v>168</v>
      </c>
      <c r="T188" s="228" t="s">
        <v>136</v>
      </c>
      <c r="U188" s="228">
        <v>2.1000000000000001E-2</v>
      </c>
      <c r="V188" s="228">
        <f>ROUND(E188*U188,2)</f>
        <v>0.28999999999999998</v>
      </c>
      <c r="W188" s="228"/>
      <c r="X188" s="228" t="s">
        <v>164</v>
      </c>
      <c r="Y188" s="209"/>
      <c r="Z188" s="209"/>
      <c r="AA188" s="209"/>
      <c r="AB188" s="209"/>
      <c r="AC188" s="209"/>
      <c r="AD188" s="209"/>
      <c r="AE188" s="209"/>
      <c r="AF188" s="209"/>
      <c r="AG188" s="209" t="s">
        <v>165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outlineLevel="1" x14ac:dyDescent="0.25">
      <c r="A189" s="237">
        <v>62</v>
      </c>
      <c r="B189" s="238" t="s">
        <v>300</v>
      </c>
      <c r="C189" s="252" t="s">
        <v>301</v>
      </c>
      <c r="D189" s="239" t="s">
        <v>302</v>
      </c>
      <c r="E189" s="240">
        <v>2</v>
      </c>
      <c r="F189" s="241"/>
      <c r="G189" s="242">
        <f>ROUND(E189*F189,2)</f>
        <v>0</v>
      </c>
      <c r="H189" s="229">
        <v>0</v>
      </c>
      <c r="I189" s="228">
        <f>ROUND(E189*H189,2)</f>
        <v>0</v>
      </c>
      <c r="J189" s="229">
        <v>455.4</v>
      </c>
      <c r="K189" s="228">
        <f>ROUND(E189*J189,2)</f>
        <v>910.8</v>
      </c>
      <c r="L189" s="228">
        <v>15</v>
      </c>
      <c r="M189" s="228">
        <f>G189*(1+L189/100)</f>
        <v>0</v>
      </c>
      <c r="N189" s="228">
        <v>0</v>
      </c>
      <c r="O189" s="228">
        <f>ROUND(E189*N189,2)</f>
        <v>0</v>
      </c>
      <c r="P189" s="228">
        <v>0</v>
      </c>
      <c r="Q189" s="228">
        <f>ROUND(E189*P189,2)</f>
        <v>0</v>
      </c>
      <c r="R189" s="228"/>
      <c r="S189" s="228" t="s">
        <v>168</v>
      </c>
      <c r="T189" s="228" t="s">
        <v>136</v>
      </c>
      <c r="U189" s="228">
        <v>1</v>
      </c>
      <c r="V189" s="228">
        <f>ROUND(E189*U189,2)</f>
        <v>2</v>
      </c>
      <c r="W189" s="228"/>
      <c r="X189" s="228" t="s">
        <v>164</v>
      </c>
      <c r="Y189" s="209"/>
      <c r="Z189" s="209"/>
      <c r="AA189" s="209"/>
      <c r="AB189" s="209"/>
      <c r="AC189" s="209"/>
      <c r="AD189" s="209"/>
      <c r="AE189" s="209"/>
      <c r="AF189" s="209"/>
      <c r="AG189" s="209" t="s">
        <v>165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1" x14ac:dyDescent="0.25">
      <c r="A190" s="226"/>
      <c r="B190" s="227"/>
      <c r="C190" s="264" t="s">
        <v>303</v>
      </c>
      <c r="D190" s="260"/>
      <c r="E190" s="261">
        <v>2</v>
      </c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09"/>
      <c r="Z190" s="209"/>
      <c r="AA190" s="209"/>
      <c r="AB190" s="209"/>
      <c r="AC190" s="209"/>
      <c r="AD190" s="209"/>
      <c r="AE190" s="209"/>
      <c r="AF190" s="209"/>
      <c r="AG190" s="209" t="s">
        <v>173</v>
      </c>
      <c r="AH190" s="209">
        <v>0</v>
      </c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1" x14ac:dyDescent="0.25">
      <c r="A191" s="226"/>
      <c r="B191" s="227"/>
      <c r="C191" s="264" t="s">
        <v>304</v>
      </c>
      <c r="D191" s="260"/>
      <c r="E191" s="261"/>
      <c r="F191" s="228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09"/>
      <c r="Z191" s="209"/>
      <c r="AA191" s="209"/>
      <c r="AB191" s="209"/>
      <c r="AC191" s="209"/>
      <c r="AD191" s="209"/>
      <c r="AE191" s="209"/>
      <c r="AF191" s="209"/>
      <c r="AG191" s="209" t="s">
        <v>173</v>
      </c>
      <c r="AH191" s="209">
        <v>0</v>
      </c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1" x14ac:dyDescent="0.25">
      <c r="A192" s="226"/>
      <c r="B192" s="227"/>
      <c r="C192" s="264" t="s">
        <v>305</v>
      </c>
      <c r="D192" s="260"/>
      <c r="E192" s="261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09"/>
      <c r="Z192" s="209"/>
      <c r="AA192" s="209"/>
      <c r="AB192" s="209"/>
      <c r="AC192" s="209"/>
      <c r="AD192" s="209"/>
      <c r="AE192" s="209"/>
      <c r="AF192" s="209"/>
      <c r="AG192" s="209" t="s">
        <v>173</v>
      </c>
      <c r="AH192" s="209">
        <v>0</v>
      </c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1" x14ac:dyDescent="0.25">
      <c r="A193" s="243">
        <v>63</v>
      </c>
      <c r="B193" s="244" t="s">
        <v>306</v>
      </c>
      <c r="C193" s="251" t="s">
        <v>307</v>
      </c>
      <c r="D193" s="245" t="s">
        <v>0</v>
      </c>
      <c r="E193" s="246">
        <v>107.467</v>
      </c>
      <c r="F193" s="247"/>
      <c r="G193" s="248">
        <f>ROUND(E193*F193,2)</f>
        <v>0</v>
      </c>
      <c r="H193" s="229">
        <v>0</v>
      </c>
      <c r="I193" s="228">
        <f>ROUND(E193*H193,2)</f>
        <v>0</v>
      </c>
      <c r="J193" s="229">
        <v>1.4</v>
      </c>
      <c r="K193" s="228">
        <f>ROUND(E193*J193,2)</f>
        <v>150.44999999999999</v>
      </c>
      <c r="L193" s="228">
        <v>15</v>
      </c>
      <c r="M193" s="228">
        <f>G193*(1+L193/100)</f>
        <v>0</v>
      </c>
      <c r="N193" s="228">
        <v>0</v>
      </c>
      <c r="O193" s="228">
        <f>ROUND(E193*N193,2)</f>
        <v>0</v>
      </c>
      <c r="P193" s="228">
        <v>0</v>
      </c>
      <c r="Q193" s="228">
        <f>ROUND(E193*P193,2)</f>
        <v>0</v>
      </c>
      <c r="R193" s="228"/>
      <c r="S193" s="228" t="s">
        <v>168</v>
      </c>
      <c r="T193" s="228" t="s">
        <v>136</v>
      </c>
      <c r="U193" s="228">
        <v>0</v>
      </c>
      <c r="V193" s="228">
        <f>ROUND(E193*U193,2)</f>
        <v>0</v>
      </c>
      <c r="W193" s="228"/>
      <c r="X193" s="228" t="s">
        <v>261</v>
      </c>
      <c r="Y193" s="209"/>
      <c r="Z193" s="209"/>
      <c r="AA193" s="209"/>
      <c r="AB193" s="209"/>
      <c r="AC193" s="209"/>
      <c r="AD193" s="209"/>
      <c r="AE193" s="209"/>
      <c r="AF193" s="209"/>
      <c r="AG193" s="209" t="s">
        <v>262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x14ac:dyDescent="0.25">
      <c r="A194" s="231" t="s">
        <v>130</v>
      </c>
      <c r="B194" s="232" t="s">
        <v>74</v>
      </c>
      <c r="C194" s="250" t="s">
        <v>75</v>
      </c>
      <c r="D194" s="233"/>
      <c r="E194" s="234"/>
      <c r="F194" s="235"/>
      <c r="G194" s="236">
        <f>SUMIF(AG195:AG203,"&lt;&gt;NOR",G195:G203)</f>
        <v>0</v>
      </c>
      <c r="H194" s="230"/>
      <c r="I194" s="230">
        <f>SUM(I195:I203)</f>
        <v>5048.1899999999996</v>
      </c>
      <c r="J194" s="230"/>
      <c r="K194" s="230">
        <f>SUM(K195:K203)</f>
        <v>6204.1699999999983</v>
      </c>
      <c r="L194" s="230"/>
      <c r="M194" s="230">
        <f>SUM(M195:M203)</f>
        <v>0</v>
      </c>
      <c r="N194" s="230"/>
      <c r="O194" s="230">
        <f>SUM(O195:O203)</f>
        <v>0</v>
      </c>
      <c r="P194" s="230"/>
      <c r="Q194" s="230">
        <f>SUM(Q195:Q203)</f>
        <v>0</v>
      </c>
      <c r="R194" s="230"/>
      <c r="S194" s="230"/>
      <c r="T194" s="230"/>
      <c r="U194" s="230"/>
      <c r="V194" s="230">
        <f>SUM(V195:V203)</f>
        <v>4.1900000000000004</v>
      </c>
      <c r="W194" s="230"/>
      <c r="X194" s="230"/>
      <c r="AG194" t="s">
        <v>131</v>
      </c>
    </row>
    <row r="195" spans="1:60" outlineLevel="1" x14ac:dyDescent="0.25">
      <c r="A195" s="243">
        <v>64</v>
      </c>
      <c r="B195" s="244" t="s">
        <v>308</v>
      </c>
      <c r="C195" s="251" t="s">
        <v>309</v>
      </c>
      <c r="D195" s="245" t="s">
        <v>265</v>
      </c>
      <c r="E195" s="246">
        <v>1</v>
      </c>
      <c r="F195" s="247"/>
      <c r="G195" s="248">
        <f>ROUND(E195*F195,2)</f>
        <v>0</v>
      </c>
      <c r="H195" s="229">
        <v>0</v>
      </c>
      <c r="I195" s="228">
        <f>ROUND(E195*H195,2)</f>
        <v>0</v>
      </c>
      <c r="J195" s="229">
        <v>3450</v>
      </c>
      <c r="K195" s="228">
        <f>ROUND(E195*J195,2)</f>
        <v>3450</v>
      </c>
      <c r="L195" s="228">
        <v>15</v>
      </c>
      <c r="M195" s="228">
        <f>G195*(1+L195/100)</f>
        <v>0</v>
      </c>
      <c r="N195" s="228">
        <v>0</v>
      </c>
      <c r="O195" s="228">
        <f>ROUND(E195*N195,2)</f>
        <v>0</v>
      </c>
      <c r="P195" s="228">
        <v>0</v>
      </c>
      <c r="Q195" s="228">
        <f>ROUND(E195*P195,2)</f>
        <v>0</v>
      </c>
      <c r="R195" s="228"/>
      <c r="S195" s="228" t="s">
        <v>135</v>
      </c>
      <c r="T195" s="228" t="s">
        <v>136</v>
      </c>
      <c r="U195" s="228">
        <v>0</v>
      </c>
      <c r="V195" s="228">
        <f>ROUND(E195*U195,2)</f>
        <v>0</v>
      </c>
      <c r="W195" s="228"/>
      <c r="X195" s="228" t="s">
        <v>164</v>
      </c>
      <c r="Y195" s="209"/>
      <c r="Z195" s="209"/>
      <c r="AA195" s="209"/>
      <c r="AB195" s="209"/>
      <c r="AC195" s="209"/>
      <c r="AD195" s="209"/>
      <c r="AE195" s="209"/>
      <c r="AF195" s="209"/>
      <c r="AG195" s="209" t="s">
        <v>165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ht="20.399999999999999" outlineLevel="1" x14ac:dyDescent="0.25">
      <c r="A196" s="243">
        <v>65</v>
      </c>
      <c r="B196" s="244" t="s">
        <v>310</v>
      </c>
      <c r="C196" s="251" t="s">
        <v>311</v>
      </c>
      <c r="D196" s="245" t="s">
        <v>312</v>
      </c>
      <c r="E196" s="246">
        <v>1</v>
      </c>
      <c r="F196" s="247"/>
      <c r="G196" s="248">
        <f>ROUND(E196*F196,2)</f>
        <v>0</v>
      </c>
      <c r="H196" s="229">
        <v>1021.57</v>
      </c>
      <c r="I196" s="228">
        <f>ROUND(E196*H196,2)</f>
        <v>1021.57</v>
      </c>
      <c r="J196" s="229">
        <v>1108.23</v>
      </c>
      <c r="K196" s="228">
        <f>ROUND(E196*J196,2)</f>
        <v>1108.23</v>
      </c>
      <c r="L196" s="228">
        <v>15</v>
      </c>
      <c r="M196" s="228">
        <f>G196*(1+L196/100)</f>
        <v>0</v>
      </c>
      <c r="N196" s="228">
        <v>3.2499999999999999E-3</v>
      </c>
      <c r="O196" s="228">
        <f>ROUND(E196*N196,2)</f>
        <v>0</v>
      </c>
      <c r="P196" s="228">
        <v>0</v>
      </c>
      <c r="Q196" s="228">
        <f>ROUND(E196*P196,2)</f>
        <v>0</v>
      </c>
      <c r="R196" s="228"/>
      <c r="S196" s="228" t="s">
        <v>168</v>
      </c>
      <c r="T196" s="228" t="s">
        <v>136</v>
      </c>
      <c r="U196" s="228">
        <v>1.78</v>
      </c>
      <c r="V196" s="228">
        <f>ROUND(E196*U196,2)</f>
        <v>1.78</v>
      </c>
      <c r="W196" s="228"/>
      <c r="X196" s="228" t="s">
        <v>164</v>
      </c>
      <c r="Y196" s="209"/>
      <c r="Z196" s="209"/>
      <c r="AA196" s="209"/>
      <c r="AB196" s="209"/>
      <c r="AC196" s="209"/>
      <c r="AD196" s="209"/>
      <c r="AE196" s="209"/>
      <c r="AF196" s="209"/>
      <c r="AG196" s="209" t="s">
        <v>165</v>
      </c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outlineLevel="1" x14ac:dyDescent="0.25">
      <c r="A197" s="243">
        <v>66</v>
      </c>
      <c r="B197" s="244" t="s">
        <v>313</v>
      </c>
      <c r="C197" s="251" t="s">
        <v>314</v>
      </c>
      <c r="D197" s="245" t="s">
        <v>312</v>
      </c>
      <c r="E197" s="246">
        <v>1</v>
      </c>
      <c r="F197" s="247"/>
      <c r="G197" s="248">
        <f>ROUND(E197*F197,2)</f>
        <v>0</v>
      </c>
      <c r="H197" s="229">
        <v>36.68</v>
      </c>
      <c r="I197" s="228">
        <f>ROUND(E197*H197,2)</f>
        <v>36.68</v>
      </c>
      <c r="J197" s="229">
        <v>496.92</v>
      </c>
      <c r="K197" s="228">
        <f>ROUND(E197*J197,2)</f>
        <v>496.92</v>
      </c>
      <c r="L197" s="228">
        <v>15</v>
      </c>
      <c r="M197" s="228">
        <f>G197*(1+L197/100)</f>
        <v>0</v>
      </c>
      <c r="N197" s="228">
        <v>1.8000000000000001E-4</v>
      </c>
      <c r="O197" s="228">
        <f>ROUND(E197*N197,2)</f>
        <v>0</v>
      </c>
      <c r="P197" s="228">
        <v>0</v>
      </c>
      <c r="Q197" s="228">
        <f>ROUND(E197*P197,2)</f>
        <v>0</v>
      </c>
      <c r="R197" s="228"/>
      <c r="S197" s="228" t="s">
        <v>168</v>
      </c>
      <c r="T197" s="228" t="s">
        <v>136</v>
      </c>
      <c r="U197" s="228">
        <v>0.83799999999999997</v>
      </c>
      <c r="V197" s="228">
        <f>ROUND(E197*U197,2)</f>
        <v>0.84</v>
      </c>
      <c r="W197" s="228"/>
      <c r="X197" s="228" t="s">
        <v>164</v>
      </c>
      <c r="Y197" s="209"/>
      <c r="Z197" s="209"/>
      <c r="AA197" s="209"/>
      <c r="AB197" s="209"/>
      <c r="AC197" s="209"/>
      <c r="AD197" s="209"/>
      <c r="AE197" s="209"/>
      <c r="AF197" s="209"/>
      <c r="AG197" s="209" t="s">
        <v>165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outlineLevel="1" x14ac:dyDescent="0.25">
      <c r="A198" s="243">
        <v>67</v>
      </c>
      <c r="B198" s="244" t="s">
        <v>315</v>
      </c>
      <c r="C198" s="251" t="s">
        <v>316</v>
      </c>
      <c r="D198" s="245" t="s">
        <v>237</v>
      </c>
      <c r="E198" s="246">
        <v>2</v>
      </c>
      <c r="F198" s="247"/>
      <c r="G198" s="248">
        <f>ROUND(E198*F198,2)</f>
        <v>0</v>
      </c>
      <c r="H198" s="229">
        <v>301.89</v>
      </c>
      <c r="I198" s="228">
        <f>ROUND(E198*H198,2)</f>
        <v>603.78</v>
      </c>
      <c r="J198" s="229">
        <v>194.91</v>
      </c>
      <c r="K198" s="228">
        <f>ROUND(E198*J198,2)</f>
        <v>389.82</v>
      </c>
      <c r="L198" s="228">
        <v>15</v>
      </c>
      <c r="M198" s="228">
        <f>G198*(1+L198/100)</f>
        <v>0</v>
      </c>
      <c r="N198" s="228">
        <v>7.9000000000000001E-4</v>
      </c>
      <c r="O198" s="228">
        <f>ROUND(E198*N198,2)</f>
        <v>0</v>
      </c>
      <c r="P198" s="228">
        <v>0</v>
      </c>
      <c r="Q198" s="228">
        <f>ROUND(E198*P198,2)</f>
        <v>0</v>
      </c>
      <c r="R198" s="228"/>
      <c r="S198" s="228" t="s">
        <v>168</v>
      </c>
      <c r="T198" s="228" t="s">
        <v>136</v>
      </c>
      <c r="U198" s="228">
        <v>0.30869000000000002</v>
      </c>
      <c r="V198" s="228">
        <f>ROUND(E198*U198,2)</f>
        <v>0.62</v>
      </c>
      <c r="W198" s="228"/>
      <c r="X198" s="228" t="s">
        <v>164</v>
      </c>
      <c r="Y198" s="209"/>
      <c r="Z198" s="209"/>
      <c r="AA198" s="209"/>
      <c r="AB198" s="209"/>
      <c r="AC198" s="209"/>
      <c r="AD198" s="209"/>
      <c r="AE198" s="209"/>
      <c r="AF198" s="209"/>
      <c r="AG198" s="209" t="s">
        <v>165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outlineLevel="1" x14ac:dyDescent="0.25">
      <c r="A199" s="243">
        <v>68</v>
      </c>
      <c r="B199" s="244" t="s">
        <v>317</v>
      </c>
      <c r="C199" s="251" t="s">
        <v>318</v>
      </c>
      <c r="D199" s="245" t="s">
        <v>163</v>
      </c>
      <c r="E199" s="246">
        <v>1</v>
      </c>
      <c r="F199" s="247"/>
      <c r="G199" s="248">
        <f>ROUND(E199*F199,2)</f>
        <v>0</v>
      </c>
      <c r="H199" s="229">
        <v>143.06</v>
      </c>
      <c r="I199" s="228">
        <f>ROUND(E199*H199,2)</f>
        <v>143.06</v>
      </c>
      <c r="J199" s="229">
        <v>271.54000000000002</v>
      </c>
      <c r="K199" s="228">
        <f>ROUND(E199*J199,2)</f>
        <v>271.54000000000002</v>
      </c>
      <c r="L199" s="228">
        <v>15</v>
      </c>
      <c r="M199" s="228">
        <f>G199*(1+L199/100)</f>
        <v>0</v>
      </c>
      <c r="N199" s="228">
        <v>9.3000000000000005E-4</v>
      </c>
      <c r="O199" s="228">
        <f>ROUND(E199*N199,2)</f>
        <v>0</v>
      </c>
      <c r="P199" s="228">
        <v>0</v>
      </c>
      <c r="Q199" s="228">
        <f>ROUND(E199*P199,2)</f>
        <v>0</v>
      </c>
      <c r="R199" s="228"/>
      <c r="S199" s="228" t="s">
        <v>168</v>
      </c>
      <c r="T199" s="228" t="s">
        <v>136</v>
      </c>
      <c r="U199" s="228">
        <v>0.42399999999999999</v>
      </c>
      <c r="V199" s="228">
        <f>ROUND(E199*U199,2)</f>
        <v>0.42</v>
      </c>
      <c r="W199" s="228"/>
      <c r="X199" s="228" t="s">
        <v>164</v>
      </c>
      <c r="Y199" s="209"/>
      <c r="Z199" s="209"/>
      <c r="AA199" s="209"/>
      <c r="AB199" s="209"/>
      <c r="AC199" s="209"/>
      <c r="AD199" s="209"/>
      <c r="AE199" s="209"/>
      <c r="AF199" s="209"/>
      <c r="AG199" s="209" t="s">
        <v>165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1" x14ac:dyDescent="0.25">
      <c r="A200" s="243">
        <v>69</v>
      </c>
      <c r="B200" s="244" t="s">
        <v>319</v>
      </c>
      <c r="C200" s="251" t="s">
        <v>320</v>
      </c>
      <c r="D200" s="245" t="s">
        <v>312</v>
      </c>
      <c r="E200" s="246">
        <v>1</v>
      </c>
      <c r="F200" s="247"/>
      <c r="G200" s="248">
        <f>ROUND(E200*F200,2)</f>
        <v>0</v>
      </c>
      <c r="H200" s="229">
        <v>2070.94</v>
      </c>
      <c r="I200" s="228">
        <f>ROUND(E200*H200,2)</f>
        <v>2070.94</v>
      </c>
      <c r="J200" s="229">
        <v>93.36</v>
      </c>
      <c r="K200" s="228">
        <f>ROUND(E200*J200,2)</f>
        <v>93.36</v>
      </c>
      <c r="L200" s="228">
        <v>15</v>
      </c>
      <c r="M200" s="228">
        <f>G200*(1+L200/100)</f>
        <v>0</v>
      </c>
      <c r="N200" s="228">
        <v>1E-3</v>
      </c>
      <c r="O200" s="228">
        <f>ROUND(E200*N200,2)</f>
        <v>0</v>
      </c>
      <c r="P200" s="228">
        <v>0</v>
      </c>
      <c r="Q200" s="228">
        <f>ROUND(E200*P200,2)</f>
        <v>0</v>
      </c>
      <c r="R200" s="228"/>
      <c r="S200" s="228" t="s">
        <v>168</v>
      </c>
      <c r="T200" s="228" t="s">
        <v>136</v>
      </c>
      <c r="U200" s="228">
        <v>0.14499999999999999</v>
      </c>
      <c r="V200" s="228">
        <f>ROUND(E200*U200,2)</f>
        <v>0.15</v>
      </c>
      <c r="W200" s="228"/>
      <c r="X200" s="228" t="s">
        <v>164</v>
      </c>
      <c r="Y200" s="209"/>
      <c r="Z200" s="209"/>
      <c r="AA200" s="209"/>
      <c r="AB200" s="209"/>
      <c r="AC200" s="209"/>
      <c r="AD200" s="209"/>
      <c r="AE200" s="209"/>
      <c r="AF200" s="209"/>
      <c r="AG200" s="209" t="s">
        <v>165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outlineLevel="1" x14ac:dyDescent="0.25">
      <c r="A201" s="243">
        <v>70</v>
      </c>
      <c r="B201" s="244" t="s">
        <v>321</v>
      </c>
      <c r="C201" s="251" t="s">
        <v>322</v>
      </c>
      <c r="D201" s="245" t="s">
        <v>312</v>
      </c>
      <c r="E201" s="246">
        <v>1</v>
      </c>
      <c r="F201" s="247"/>
      <c r="G201" s="248">
        <f>ROUND(E201*F201,2)</f>
        <v>0</v>
      </c>
      <c r="H201" s="229">
        <v>849.66</v>
      </c>
      <c r="I201" s="228">
        <f>ROUND(E201*H201,2)</f>
        <v>849.66</v>
      </c>
      <c r="J201" s="229">
        <v>106.04</v>
      </c>
      <c r="K201" s="228">
        <f>ROUND(E201*J201,2)</f>
        <v>106.04</v>
      </c>
      <c r="L201" s="228">
        <v>15</v>
      </c>
      <c r="M201" s="228">
        <f>G201*(1+L201/100)</f>
        <v>0</v>
      </c>
      <c r="N201" s="228">
        <v>5.0000000000000001E-4</v>
      </c>
      <c r="O201" s="228">
        <f>ROUND(E201*N201,2)</f>
        <v>0</v>
      </c>
      <c r="P201" s="228">
        <v>0</v>
      </c>
      <c r="Q201" s="228">
        <f>ROUND(E201*P201,2)</f>
        <v>0</v>
      </c>
      <c r="R201" s="228"/>
      <c r="S201" s="228" t="s">
        <v>168</v>
      </c>
      <c r="T201" s="228" t="s">
        <v>136</v>
      </c>
      <c r="U201" s="228">
        <v>0.16500000000000001</v>
      </c>
      <c r="V201" s="228">
        <f>ROUND(E201*U201,2)</f>
        <v>0.17</v>
      </c>
      <c r="W201" s="228"/>
      <c r="X201" s="228" t="s">
        <v>164</v>
      </c>
      <c r="Y201" s="209"/>
      <c r="Z201" s="209"/>
      <c r="AA201" s="209"/>
      <c r="AB201" s="209"/>
      <c r="AC201" s="209"/>
      <c r="AD201" s="209"/>
      <c r="AE201" s="209"/>
      <c r="AF201" s="209"/>
      <c r="AG201" s="209" t="s">
        <v>165</v>
      </c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outlineLevel="1" x14ac:dyDescent="0.25">
      <c r="A202" s="243">
        <v>71</v>
      </c>
      <c r="B202" s="244" t="s">
        <v>323</v>
      </c>
      <c r="C202" s="251" t="s">
        <v>324</v>
      </c>
      <c r="D202" s="245" t="s">
        <v>163</v>
      </c>
      <c r="E202" s="246">
        <v>1</v>
      </c>
      <c r="F202" s="247"/>
      <c r="G202" s="248">
        <f>ROUND(E202*F202,2)</f>
        <v>0</v>
      </c>
      <c r="H202" s="229">
        <v>322.5</v>
      </c>
      <c r="I202" s="228">
        <f>ROUND(E202*H202,2)</f>
        <v>322.5</v>
      </c>
      <c r="J202" s="229">
        <v>132.9</v>
      </c>
      <c r="K202" s="228">
        <f>ROUND(E202*J202,2)</f>
        <v>132.9</v>
      </c>
      <c r="L202" s="228">
        <v>15</v>
      </c>
      <c r="M202" s="228">
        <f>G202*(1+L202/100)</f>
        <v>0</v>
      </c>
      <c r="N202" s="228">
        <v>2.5000000000000001E-4</v>
      </c>
      <c r="O202" s="228">
        <f>ROUND(E202*N202,2)</f>
        <v>0</v>
      </c>
      <c r="P202" s="228">
        <v>0</v>
      </c>
      <c r="Q202" s="228">
        <f>ROUND(E202*P202,2)</f>
        <v>0</v>
      </c>
      <c r="R202" s="228"/>
      <c r="S202" s="228" t="s">
        <v>168</v>
      </c>
      <c r="T202" s="228" t="s">
        <v>136</v>
      </c>
      <c r="U202" s="228">
        <v>0.20599999999999999</v>
      </c>
      <c r="V202" s="228">
        <f>ROUND(E202*U202,2)</f>
        <v>0.21</v>
      </c>
      <c r="W202" s="228"/>
      <c r="X202" s="228" t="s">
        <v>164</v>
      </c>
      <c r="Y202" s="209"/>
      <c r="Z202" s="209"/>
      <c r="AA202" s="209"/>
      <c r="AB202" s="209"/>
      <c r="AC202" s="209"/>
      <c r="AD202" s="209"/>
      <c r="AE202" s="209"/>
      <c r="AF202" s="209"/>
      <c r="AG202" s="209" t="s">
        <v>165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outlineLevel="1" x14ac:dyDescent="0.25">
      <c r="A203" s="243">
        <v>72</v>
      </c>
      <c r="B203" s="244" t="s">
        <v>325</v>
      </c>
      <c r="C203" s="251" t="s">
        <v>326</v>
      </c>
      <c r="D203" s="245" t="s">
        <v>0</v>
      </c>
      <c r="E203" s="246">
        <v>110.97</v>
      </c>
      <c r="F203" s="247"/>
      <c r="G203" s="248">
        <f>ROUND(E203*F203,2)</f>
        <v>0</v>
      </c>
      <c r="H203" s="229">
        <v>0</v>
      </c>
      <c r="I203" s="228">
        <f>ROUND(E203*H203,2)</f>
        <v>0</v>
      </c>
      <c r="J203" s="229">
        <v>1.4</v>
      </c>
      <c r="K203" s="228">
        <f>ROUND(E203*J203,2)</f>
        <v>155.36000000000001</v>
      </c>
      <c r="L203" s="228">
        <v>15</v>
      </c>
      <c r="M203" s="228">
        <f>G203*(1+L203/100)</f>
        <v>0</v>
      </c>
      <c r="N203" s="228">
        <v>0</v>
      </c>
      <c r="O203" s="228">
        <f>ROUND(E203*N203,2)</f>
        <v>0</v>
      </c>
      <c r="P203" s="228">
        <v>0</v>
      </c>
      <c r="Q203" s="228">
        <f>ROUND(E203*P203,2)</f>
        <v>0</v>
      </c>
      <c r="R203" s="228"/>
      <c r="S203" s="228" t="s">
        <v>168</v>
      </c>
      <c r="T203" s="228" t="s">
        <v>136</v>
      </c>
      <c r="U203" s="228">
        <v>0</v>
      </c>
      <c r="V203" s="228">
        <f>ROUND(E203*U203,2)</f>
        <v>0</v>
      </c>
      <c r="W203" s="228"/>
      <c r="X203" s="228" t="s">
        <v>261</v>
      </c>
      <c r="Y203" s="209"/>
      <c r="Z203" s="209"/>
      <c r="AA203" s="209"/>
      <c r="AB203" s="209"/>
      <c r="AC203" s="209"/>
      <c r="AD203" s="209"/>
      <c r="AE203" s="209"/>
      <c r="AF203" s="209"/>
      <c r="AG203" s="209" t="s">
        <v>262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x14ac:dyDescent="0.25">
      <c r="A204" s="231" t="s">
        <v>130</v>
      </c>
      <c r="B204" s="232" t="s">
        <v>76</v>
      </c>
      <c r="C204" s="250" t="s">
        <v>77</v>
      </c>
      <c r="D204" s="233"/>
      <c r="E204" s="234"/>
      <c r="F204" s="235"/>
      <c r="G204" s="236">
        <f>SUMIF(AG205:AG234,"&lt;&gt;NOR",G205:G234)</f>
        <v>0</v>
      </c>
      <c r="H204" s="230"/>
      <c r="I204" s="230">
        <f>SUM(I205:I234)</f>
        <v>24096.890000000003</v>
      </c>
      <c r="J204" s="230"/>
      <c r="K204" s="230">
        <f>SUM(K205:K234)</f>
        <v>16473.349999999995</v>
      </c>
      <c r="L204" s="230"/>
      <c r="M204" s="230">
        <f>SUM(M205:M234)</f>
        <v>0</v>
      </c>
      <c r="N204" s="230"/>
      <c r="O204" s="230">
        <f>SUM(O205:O234)</f>
        <v>0.14000000000000001</v>
      </c>
      <c r="P204" s="230"/>
      <c r="Q204" s="230">
        <f>SUM(Q205:Q234)</f>
        <v>0.28000000000000003</v>
      </c>
      <c r="R204" s="230"/>
      <c r="S204" s="230"/>
      <c r="T204" s="230"/>
      <c r="U204" s="230"/>
      <c r="V204" s="230">
        <f>SUM(V205:V234)</f>
        <v>13.56</v>
      </c>
      <c r="W204" s="230"/>
      <c r="X204" s="230"/>
      <c r="AG204" t="s">
        <v>131</v>
      </c>
    </row>
    <row r="205" spans="1:60" ht="20.399999999999999" outlineLevel="1" x14ac:dyDescent="0.25">
      <c r="A205" s="243">
        <v>73</v>
      </c>
      <c r="B205" s="244" t="s">
        <v>693</v>
      </c>
      <c r="C205" s="251" t="s">
        <v>694</v>
      </c>
      <c r="D205" s="245" t="s">
        <v>163</v>
      </c>
      <c r="E205" s="246">
        <v>1</v>
      </c>
      <c r="F205" s="247"/>
      <c r="G205" s="248">
        <f>ROUND(E205*F205,2)</f>
        <v>0</v>
      </c>
      <c r="H205" s="229">
        <v>0</v>
      </c>
      <c r="I205" s="228">
        <f>ROUND(E205*H205,2)</f>
        <v>0</v>
      </c>
      <c r="J205" s="229">
        <v>6440</v>
      </c>
      <c r="K205" s="228">
        <f>ROUND(E205*J205,2)</f>
        <v>6440</v>
      </c>
      <c r="L205" s="228">
        <v>15</v>
      </c>
      <c r="M205" s="228">
        <f>G205*(1+L205/100)</f>
        <v>0</v>
      </c>
      <c r="N205" s="228">
        <v>1.2999999999999999E-2</v>
      </c>
      <c r="O205" s="228">
        <f>ROUND(E205*N205,2)</f>
        <v>0.01</v>
      </c>
      <c r="P205" s="228">
        <v>0</v>
      </c>
      <c r="Q205" s="228">
        <f>ROUND(E205*P205,2)</f>
        <v>0</v>
      </c>
      <c r="R205" s="228"/>
      <c r="S205" s="228" t="s">
        <v>135</v>
      </c>
      <c r="T205" s="228" t="s">
        <v>136</v>
      </c>
      <c r="U205" s="228">
        <v>0</v>
      </c>
      <c r="V205" s="228">
        <f>ROUND(E205*U205,2)</f>
        <v>0</v>
      </c>
      <c r="W205" s="228"/>
      <c r="X205" s="228" t="s">
        <v>164</v>
      </c>
      <c r="Y205" s="209"/>
      <c r="Z205" s="209"/>
      <c r="AA205" s="209"/>
      <c r="AB205" s="209"/>
      <c r="AC205" s="209"/>
      <c r="AD205" s="209"/>
      <c r="AE205" s="209"/>
      <c r="AF205" s="209"/>
      <c r="AG205" s="209" t="s">
        <v>165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1" x14ac:dyDescent="0.25">
      <c r="A206" s="243">
        <v>74</v>
      </c>
      <c r="B206" s="244" t="s">
        <v>695</v>
      </c>
      <c r="C206" s="251" t="s">
        <v>696</v>
      </c>
      <c r="D206" s="245" t="s">
        <v>163</v>
      </c>
      <c r="E206" s="246">
        <v>1</v>
      </c>
      <c r="F206" s="247"/>
      <c r="G206" s="248">
        <f>ROUND(E206*F206,2)</f>
        <v>0</v>
      </c>
      <c r="H206" s="229">
        <v>396.8</v>
      </c>
      <c r="I206" s="228">
        <f>ROUND(E206*H206,2)</f>
        <v>396.8</v>
      </c>
      <c r="J206" s="229">
        <v>0</v>
      </c>
      <c r="K206" s="228">
        <f>ROUND(E206*J206,2)</f>
        <v>0</v>
      </c>
      <c r="L206" s="228">
        <v>15</v>
      </c>
      <c r="M206" s="228">
        <f>G206*(1+L206/100)</f>
        <v>0</v>
      </c>
      <c r="N206" s="228">
        <v>8.9999999999999998E-4</v>
      </c>
      <c r="O206" s="228">
        <f>ROUND(E206*N206,2)</f>
        <v>0</v>
      </c>
      <c r="P206" s="228">
        <v>0</v>
      </c>
      <c r="Q206" s="228">
        <f>ROUND(E206*P206,2)</f>
        <v>0</v>
      </c>
      <c r="R206" s="228"/>
      <c r="S206" s="228" t="s">
        <v>135</v>
      </c>
      <c r="T206" s="228" t="s">
        <v>136</v>
      </c>
      <c r="U206" s="228">
        <v>0</v>
      </c>
      <c r="V206" s="228">
        <f>ROUND(E206*U206,2)</f>
        <v>0</v>
      </c>
      <c r="W206" s="228"/>
      <c r="X206" s="228" t="s">
        <v>159</v>
      </c>
      <c r="Y206" s="209"/>
      <c r="Z206" s="209"/>
      <c r="AA206" s="209"/>
      <c r="AB206" s="209"/>
      <c r="AC206" s="209"/>
      <c r="AD206" s="209"/>
      <c r="AE206" s="209"/>
      <c r="AF206" s="209"/>
      <c r="AG206" s="209" t="s">
        <v>160</v>
      </c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outlineLevel="1" x14ac:dyDescent="0.25">
      <c r="A207" s="243">
        <v>75</v>
      </c>
      <c r="B207" s="244" t="s">
        <v>327</v>
      </c>
      <c r="C207" s="251" t="s">
        <v>328</v>
      </c>
      <c r="D207" s="245" t="s">
        <v>163</v>
      </c>
      <c r="E207" s="246">
        <v>1</v>
      </c>
      <c r="F207" s="247"/>
      <c r="G207" s="248">
        <f>ROUND(E207*F207,2)</f>
        <v>0</v>
      </c>
      <c r="H207" s="229">
        <v>552</v>
      </c>
      <c r="I207" s="228">
        <f>ROUND(E207*H207,2)</f>
        <v>552</v>
      </c>
      <c r="J207" s="229">
        <v>0</v>
      </c>
      <c r="K207" s="228">
        <f>ROUND(E207*J207,2)</f>
        <v>0</v>
      </c>
      <c r="L207" s="228">
        <v>15</v>
      </c>
      <c r="M207" s="228">
        <f>G207*(1+L207/100)</f>
        <v>0</v>
      </c>
      <c r="N207" s="228">
        <v>2E-3</v>
      </c>
      <c r="O207" s="228">
        <f>ROUND(E207*N207,2)</f>
        <v>0</v>
      </c>
      <c r="P207" s="228">
        <v>0</v>
      </c>
      <c r="Q207" s="228">
        <f>ROUND(E207*P207,2)</f>
        <v>0</v>
      </c>
      <c r="R207" s="228"/>
      <c r="S207" s="228" t="s">
        <v>135</v>
      </c>
      <c r="T207" s="228" t="s">
        <v>136</v>
      </c>
      <c r="U207" s="228">
        <v>0</v>
      </c>
      <c r="V207" s="228">
        <f>ROUND(E207*U207,2)</f>
        <v>0</v>
      </c>
      <c r="W207" s="228"/>
      <c r="X207" s="228" t="s">
        <v>159</v>
      </c>
      <c r="Y207" s="209"/>
      <c r="Z207" s="209"/>
      <c r="AA207" s="209"/>
      <c r="AB207" s="209"/>
      <c r="AC207" s="209"/>
      <c r="AD207" s="209"/>
      <c r="AE207" s="209"/>
      <c r="AF207" s="209"/>
      <c r="AG207" s="209" t="s">
        <v>160</v>
      </c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</row>
    <row r="208" spans="1:60" outlineLevel="1" x14ac:dyDescent="0.25">
      <c r="A208" s="243">
        <v>76</v>
      </c>
      <c r="B208" s="244" t="s">
        <v>697</v>
      </c>
      <c r="C208" s="251" t="s">
        <v>698</v>
      </c>
      <c r="D208" s="245" t="s">
        <v>158</v>
      </c>
      <c r="E208" s="246">
        <v>1</v>
      </c>
      <c r="F208" s="247"/>
      <c r="G208" s="248">
        <f>ROUND(E208*F208,2)</f>
        <v>0</v>
      </c>
      <c r="H208" s="229">
        <v>1437.5</v>
      </c>
      <c r="I208" s="228">
        <f>ROUND(E208*H208,2)</f>
        <v>1437.5</v>
      </c>
      <c r="J208" s="229">
        <v>0</v>
      </c>
      <c r="K208" s="228">
        <f>ROUND(E208*J208,2)</f>
        <v>0</v>
      </c>
      <c r="L208" s="228">
        <v>15</v>
      </c>
      <c r="M208" s="228">
        <f>G208*(1+L208/100)</f>
        <v>0</v>
      </c>
      <c r="N208" s="228">
        <v>0.01</v>
      </c>
      <c r="O208" s="228">
        <f>ROUND(E208*N208,2)</f>
        <v>0.01</v>
      </c>
      <c r="P208" s="228">
        <v>0</v>
      </c>
      <c r="Q208" s="228">
        <f>ROUND(E208*P208,2)</f>
        <v>0</v>
      </c>
      <c r="R208" s="228" t="s">
        <v>444</v>
      </c>
      <c r="S208" s="228" t="s">
        <v>168</v>
      </c>
      <c r="T208" s="228" t="s">
        <v>136</v>
      </c>
      <c r="U208" s="228">
        <v>0</v>
      </c>
      <c r="V208" s="228">
        <f>ROUND(E208*U208,2)</f>
        <v>0</v>
      </c>
      <c r="W208" s="228"/>
      <c r="X208" s="228" t="s">
        <v>159</v>
      </c>
      <c r="Y208" s="209"/>
      <c r="Z208" s="209"/>
      <c r="AA208" s="209"/>
      <c r="AB208" s="209"/>
      <c r="AC208" s="209"/>
      <c r="AD208" s="209"/>
      <c r="AE208" s="209"/>
      <c r="AF208" s="209"/>
      <c r="AG208" s="209" t="s">
        <v>160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ht="20.399999999999999" outlineLevel="1" x14ac:dyDescent="0.25">
      <c r="A209" s="243">
        <v>77</v>
      </c>
      <c r="B209" s="244" t="s">
        <v>699</v>
      </c>
      <c r="C209" s="251" t="s">
        <v>700</v>
      </c>
      <c r="D209" s="245" t="s">
        <v>312</v>
      </c>
      <c r="E209" s="246">
        <v>1</v>
      </c>
      <c r="F209" s="247"/>
      <c r="G209" s="248">
        <f>ROUND(E209*F209,2)</f>
        <v>0</v>
      </c>
      <c r="H209" s="229">
        <v>6709.92</v>
      </c>
      <c r="I209" s="228">
        <f>ROUND(E209*H209,2)</f>
        <v>6709.92</v>
      </c>
      <c r="J209" s="229">
        <v>977.88</v>
      </c>
      <c r="K209" s="228">
        <f>ROUND(E209*J209,2)</f>
        <v>977.88</v>
      </c>
      <c r="L209" s="228">
        <v>15</v>
      </c>
      <c r="M209" s="228">
        <f>G209*(1+L209/100)</f>
        <v>0</v>
      </c>
      <c r="N209" s="228">
        <v>2.8719999999999999E-2</v>
      </c>
      <c r="O209" s="228">
        <f>ROUND(E209*N209,2)</f>
        <v>0.03</v>
      </c>
      <c r="P209" s="228">
        <v>0</v>
      </c>
      <c r="Q209" s="228">
        <f>ROUND(E209*P209,2)</f>
        <v>0</v>
      </c>
      <c r="R209" s="228"/>
      <c r="S209" s="228" t="s">
        <v>168</v>
      </c>
      <c r="T209" s="228" t="s">
        <v>136</v>
      </c>
      <c r="U209" s="228">
        <v>1.5</v>
      </c>
      <c r="V209" s="228">
        <f>ROUND(E209*U209,2)</f>
        <v>1.5</v>
      </c>
      <c r="W209" s="228"/>
      <c r="X209" s="228" t="s">
        <v>164</v>
      </c>
      <c r="Y209" s="209"/>
      <c r="Z209" s="209"/>
      <c r="AA209" s="209"/>
      <c r="AB209" s="209"/>
      <c r="AC209" s="209"/>
      <c r="AD209" s="209"/>
      <c r="AE209" s="209"/>
      <c r="AF209" s="209"/>
      <c r="AG209" s="209" t="s">
        <v>165</v>
      </c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1" x14ac:dyDescent="0.25">
      <c r="A210" s="243">
        <v>78</v>
      </c>
      <c r="B210" s="244" t="s">
        <v>329</v>
      </c>
      <c r="C210" s="251" t="s">
        <v>330</v>
      </c>
      <c r="D210" s="245" t="s">
        <v>312</v>
      </c>
      <c r="E210" s="246">
        <v>1</v>
      </c>
      <c r="F210" s="247"/>
      <c r="G210" s="248">
        <f>ROUND(E210*F210,2)</f>
        <v>0</v>
      </c>
      <c r="H210" s="229">
        <v>546.54</v>
      </c>
      <c r="I210" s="228">
        <f>ROUND(E210*H210,2)</f>
        <v>546.54</v>
      </c>
      <c r="J210" s="229">
        <v>874.86</v>
      </c>
      <c r="K210" s="228">
        <f>ROUND(E210*J210,2)</f>
        <v>874.86</v>
      </c>
      <c r="L210" s="228">
        <v>15</v>
      </c>
      <c r="M210" s="228">
        <f>G210*(1+L210/100)</f>
        <v>0</v>
      </c>
      <c r="N210" s="228">
        <v>1.8600000000000001E-3</v>
      </c>
      <c r="O210" s="228">
        <f>ROUND(E210*N210,2)</f>
        <v>0</v>
      </c>
      <c r="P210" s="228">
        <v>0</v>
      </c>
      <c r="Q210" s="228">
        <f>ROUND(E210*P210,2)</f>
        <v>0</v>
      </c>
      <c r="R210" s="228"/>
      <c r="S210" s="228" t="s">
        <v>168</v>
      </c>
      <c r="T210" s="228" t="s">
        <v>136</v>
      </c>
      <c r="U210" s="228">
        <v>1.3340000000000001</v>
      </c>
      <c r="V210" s="228">
        <f>ROUND(E210*U210,2)</f>
        <v>1.33</v>
      </c>
      <c r="W210" s="228"/>
      <c r="X210" s="228" t="s">
        <v>164</v>
      </c>
      <c r="Y210" s="209"/>
      <c r="Z210" s="209"/>
      <c r="AA210" s="209"/>
      <c r="AB210" s="209"/>
      <c r="AC210" s="209"/>
      <c r="AD210" s="209"/>
      <c r="AE210" s="209"/>
      <c r="AF210" s="209"/>
      <c r="AG210" s="209" t="s">
        <v>165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1" x14ac:dyDescent="0.25">
      <c r="A211" s="243">
        <v>79</v>
      </c>
      <c r="B211" s="244" t="s">
        <v>701</v>
      </c>
      <c r="C211" s="251" t="s">
        <v>702</v>
      </c>
      <c r="D211" s="245" t="s">
        <v>312</v>
      </c>
      <c r="E211" s="246">
        <v>1</v>
      </c>
      <c r="F211" s="247"/>
      <c r="G211" s="248">
        <f>ROUND(E211*F211,2)</f>
        <v>0</v>
      </c>
      <c r="H211" s="229">
        <v>153.32</v>
      </c>
      <c r="I211" s="228">
        <f>ROUND(E211*H211,2)</f>
        <v>153.32</v>
      </c>
      <c r="J211" s="229">
        <v>1540.68</v>
      </c>
      <c r="K211" s="228">
        <f>ROUND(E211*J211,2)</f>
        <v>1540.68</v>
      </c>
      <c r="L211" s="228">
        <v>15</v>
      </c>
      <c r="M211" s="228">
        <f>G211*(1+L211/100)</f>
        <v>0</v>
      </c>
      <c r="N211" s="228">
        <v>1.65E-3</v>
      </c>
      <c r="O211" s="228">
        <f>ROUND(E211*N211,2)</f>
        <v>0</v>
      </c>
      <c r="P211" s="228">
        <v>0</v>
      </c>
      <c r="Q211" s="228">
        <f>ROUND(E211*P211,2)</f>
        <v>0</v>
      </c>
      <c r="R211" s="228"/>
      <c r="S211" s="228" t="s">
        <v>168</v>
      </c>
      <c r="T211" s="228" t="s">
        <v>136</v>
      </c>
      <c r="U211" s="228">
        <v>2.5209999999999999</v>
      </c>
      <c r="V211" s="228">
        <f>ROUND(E211*U211,2)</f>
        <v>2.52</v>
      </c>
      <c r="W211" s="228"/>
      <c r="X211" s="228" t="s">
        <v>164</v>
      </c>
      <c r="Y211" s="209"/>
      <c r="Z211" s="209"/>
      <c r="AA211" s="209"/>
      <c r="AB211" s="209"/>
      <c r="AC211" s="209"/>
      <c r="AD211" s="209"/>
      <c r="AE211" s="209"/>
      <c r="AF211" s="209"/>
      <c r="AG211" s="209" t="s">
        <v>165</v>
      </c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1" x14ac:dyDescent="0.25">
      <c r="A212" s="243">
        <v>80</v>
      </c>
      <c r="B212" s="244" t="s">
        <v>703</v>
      </c>
      <c r="C212" s="251" t="s">
        <v>704</v>
      </c>
      <c r="D212" s="245" t="s">
        <v>312</v>
      </c>
      <c r="E212" s="246">
        <v>1</v>
      </c>
      <c r="F212" s="247"/>
      <c r="G212" s="248">
        <f>ROUND(E212*F212,2)</f>
        <v>0</v>
      </c>
      <c r="H212" s="229">
        <v>0</v>
      </c>
      <c r="I212" s="228">
        <f>ROUND(E212*H212,2)</f>
        <v>0</v>
      </c>
      <c r="J212" s="229">
        <v>523.79999999999995</v>
      </c>
      <c r="K212" s="228">
        <f>ROUND(E212*J212,2)</f>
        <v>523.79999999999995</v>
      </c>
      <c r="L212" s="228">
        <v>15</v>
      </c>
      <c r="M212" s="228">
        <f>G212*(1+L212/100)</f>
        <v>0</v>
      </c>
      <c r="N212" s="228">
        <v>0</v>
      </c>
      <c r="O212" s="228">
        <f>ROUND(E212*N212,2)</f>
        <v>0</v>
      </c>
      <c r="P212" s="228">
        <v>0.125</v>
      </c>
      <c r="Q212" s="228">
        <f>ROUND(E212*P212,2)</f>
        <v>0.13</v>
      </c>
      <c r="R212" s="228"/>
      <c r="S212" s="228" t="s">
        <v>168</v>
      </c>
      <c r="T212" s="228" t="s">
        <v>136</v>
      </c>
      <c r="U212" s="228">
        <v>1.1499999999999999</v>
      </c>
      <c r="V212" s="228">
        <f>ROUND(E212*U212,2)</f>
        <v>1.1499999999999999</v>
      </c>
      <c r="W212" s="228"/>
      <c r="X212" s="228" t="s">
        <v>164</v>
      </c>
      <c r="Y212" s="209"/>
      <c r="Z212" s="209"/>
      <c r="AA212" s="209"/>
      <c r="AB212" s="209"/>
      <c r="AC212" s="209"/>
      <c r="AD212" s="209"/>
      <c r="AE212" s="209"/>
      <c r="AF212" s="209"/>
      <c r="AG212" s="209" t="s">
        <v>165</v>
      </c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5">
      <c r="A213" s="243">
        <v>81</v>
      </c>
      <c r="B213" s="244" t="s">
        <v>331</v>
      </c>
      <c r="C213" s="251" t="s">
        <v>332</v>
      </c>
      <c r="D213" s="245" t="s">
        <v>312</v>
      </c>
      <c r="E213" s="246">
        <v>2</v>
      </c>
      <c r="F213" s="247"/>
      <c r="G213" s="248">
        <f>ROUND(E213*F213,2)</f>
        <v>0</v>
      </c>
      <c r="H213" s="229">
        <v>21</v>
      </c>
      <c r="I213" s="228">
        <f>ROUND(E213*H213,2)</f>
        <v>42</v>
      </c>
      <c r="J213" s="229">
        <v>197.5</v>
      </c>
      <c r="K213" s="228">
        <f>ROUND(E213*J213,2)</f>
        <v>395</v>
      </c>
      <c r="L213" s="228">
        <v>15</v>
      </c>
      <c r="M213" s="228">
        <f>G213*(1+L213/100)</f>
        <v>0</v>
      </c>
      <c r="N213" s="228">
        <v>3.0000000000000001E-5</v>
      </c>
      <c r="O213" s="228">
        <f>ROUND(E213*N213,2)</f>
        <v>0</v>
      </c>
      <c r="P213" s="228">
        <v>0</v>
      </c>
      <c r="Q213" s="228">
        <f>ROUND(E213*P213,2)</f>
        <v>0</v>
      </c>
      <c r="R213" s="228"/>
      <c r="S213" s="228" t="s">
        <v>168</v>
      </c>
      <c r="T213" s="228" t="s">
        <v>136</v>
      </c>
      <c r="U213" s="228">
        <v>0.33</v>
      </c>
      <c r="V213" s="228">
        <f>ROUND(E213*U213,2)</f>
        <v>0.66</v>
      </c>
      <c r="W213" s="228"/>
      <c r="X213" s="228" t="s">
        <v>164</v>
      </c>
      <c r="Y213" s="209"/>
      <c r="Z213" s="209"/>
      <c r="AA213" s="209"/>
      <c r="AB213" s="209"/>
      <c r="AC213" s="209"/>
      <c r="AD213" s="209"/>
      <c r="AE213" s="209"/>
      <c r="AF213" s="209"/>
      <c r="AG213" s="209" t="s">
        <v>165</v>
      </c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5">
      <c r="A214" s="243">
        <v>82</v>
      </c>
      <c r="B214" s="244" t="s">
        <v>333</v>
      </c>
      <c r="C214" s="251" t="s">
        <v>334</v>
      </c>
      <c r="D214" s="245" t="s">
        <v>312</v>
      </c>
      <c r="E214" s="246">
        <v>5</v>
      </c>
      <c r="F214" s="247"/>
      <c r="G214" s="248">
        <f>ROUND(E214*F214,2)</f>
        <v>0</v>
      </c>
      <c r="H214" s="229">
        <v>146.51</v>
      </c>
      <c r="I214" s="228">
        <f>ROUND(E214*H214,2)</f>
        <v>732.55</v>
      </c>
      <c r="J214" s="229">
        <v>133.49</v>
      </c>
      <c r="K214" s="228">
        <f>ROUND(E214*J214,2)</f>
        <v>667.45</v>
      </c>
      <c r="L214" s="228">
        <v>15</v>
      </c>
      <c r="M214" s="228">
        <f>G214*(1+L214/100)</f>
        <v>0</v>
      </c>
      <c r="N214" s="228">
        <v>1.7000000000000001E-4</v>
      </c>
      <c r="O214" s="228">
        <f>ROUND(E214*N214,2)</f>
        <v>0</v>
      </c>
      <c r="P214" s="228">
        <v>0</v>
      </c>
      <c r="Q214" s="228">
        <f>ROUND(E214*P214,2)</f>
        <v>0</v>
      </c>
      <c r="R214" s="228"/>
      <c r="S214" s="228" t="s">
        <v>168</v>
      </c>
      <c r="T214" s="228" t="s">
        <v>136</v>
      </c>
      <c r="U214" s="228">
        <v>0.22700000000000001</v>
      </c>
      <c r="V214" s="228">
        <f>ROUND(E214*U214,2)</f>
        <v>1.1399999999999999</v>
      </c>
      <c r="W214" s="228"/>
      <c r="X214" s="228" t="s">
        <v>164</v>
      </c>
      <c r="Y214" s="209"/>
      <c r="Z214" s="209"/>
      <c r="AA214" s="209"/>
      <c r="AB214" s="209"/>
      <c r="AC214" s="209"/>
      <c r="AD214" s="209"/>
      <c r="AE214" s="209"/>
      <c r="AF214" s="209"/>
      <c r="AG214" s="209" t="s">
        <v>165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1" x14ac:dyDescent="0.25">
      <c r="A215" s="243">
        <v>83</v>
      </c>
      <c r="B215" s="244" t="s">
        <v>335</v>
      </c>
      <c r="C215" s="251" t="s">
        <v>336</v>
      </c>
      <c r="D215" s="245" t="s">
        <v>312</v>
      </c>
      <c r="E215" s="246">
        <v>1</v>
      </c>
      <c r="F215" s="247"/>
      <c r="G215" s="248">
        <f>ROUND(E215*F215,2)</f>
        <v>0</v>
      </c>
      <c r="H215" s="229">
        <v>224.68</v>
      </c>
      <c r="I215" s="228">
        <f>ROUND(E215*H215,2)</f>
        <v>224.68</v>
      </c>
      <c r="J215" s="229">
        <v>73.22</v>
      </c>
      <c r="K215" s="228">
        <f>ROUND(E215*J215,2)</f>
        <v>73.22</v>
      </c>
      <c r="L215" s="228">
        <v>15</v>
      </c>
      <c r="M215" s="228">
        <f>G215*(1+L215/100)</f>
        <v>0</v>
      </c>
      <c r="N215" s="228">
        <v>2.4000000000000001E-4</v>
      </c>
      <c r="O215" s="228">
        <f>ROUND(E215*N215,2)</f>
        <v>0</v>
      </c>
      <c r="P215" s="228">
        <v>0</v>
      </c>
      <c r="Q215" s="228">
        <f>ROUND(E215*P215,2)</f>
        <v>0</v>
      </c>
      <c r="R215" s="228"/>
      <c r="S215" s="228" t="s">
        <v>168</v>
      </c>
      <c r="T215" s="228" t="s">
        <v>136</v>
      </c>
      <c r="U215" s="228">
        <v>0.124</v>
      </c>
      <c r="V215" s="228">
        <f>ROUND(E215*U215,2)</f>
        <v>0.12</v>
      </c>
      <c r="W215" s="228"/>
      <c r="X215" s="228" t="s">
        <v>164</v>
      </c>
      <c r="Y215" s="209"/>
      <c r="Z215" s="209"/>
      <c r="AA215" s="209"/>
      <c r="AB215" s="209"/>
      <c r="AC215" s="209"/>
      <c r="AD215" s="209"/>
      <c r="AE215" s="209"/>
      <c r="AF215" s="209"/>
      <c r="AG215" s="209" t="s">
        <v>165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ht="20.399999999999999" outlineLevel="1" x14ac:dyDescent="0.25">
      <c r="A216" s="243">
        <v>84</v>
      </c>
      <c r="B216" s="244" t="s">
        <v>337</v>
      </c>
      <c r="C216" s="251" t="s">
        <v>338</v>
      </c>
      <c r="D216" s="245" t="s">
        <v>163</v>
      </c>
      <c r="E216" s="246">
        <v>1</v>
      </c>
      <c r="F216" s="247"/>
      <c r="G216" s="248">
        <f>ROUND(E216*F216,2)</f>
        <v>0</v>
      </c>
      <c r="H216" s="229">
        <v>2056.89</v>
      </c>
      <c r="I216" s="228">
        <f>ROUND(E216*H216,2)</f>
        <v>2056.89</v>
      </c>
      <c r="J216" s="229">
        <v>271.91000000000003</v>
      </c>
      <c r="K216" s="228">
        <f>ROUND(E216*J216,2)</f>
        <v>271.91000000000003</v>
      </c>
      <c r="L216" s="228">
        <v>15</v>
      </c>
      <c r="M216" s="228">
        <f>G216*(1+L216/100)</f>
        <v>0</v>
      </c>
      <c r="N216" s="228">
        <v>1.64E-3</v>
      </c>
      <c r="O216" s="228">
        <f>ROUND(E216*N216,2)</f>
        <v>0</v>
      </c>
      <c r="P216" s="228">
        <v>0</v>
      </c>
      <c r="Q216" s="228">
        <f>ROUND(E216*P216,2)</f>
        <v>0</v>
      </c>
      <c r="R216" s="228"/>
      <c r="S216" s="228" t="s">
        <v>168</v>
      </c>
      <c r="T216" s="228" t="s">
        <v>136</v>
      </c>
      <c r="U216" s="228">
        <v>0.44500000000000001</v>
      </c>
      <c r="V216" s="228">
        <f>ROUND(E216*U216,2)</f>
        <v>0.45</v>
      </c>
      <c r="W216" s="228"/>
      <c r="X216" s="228" t="s">
        <v>164</v>
      </c>
      <c r="Y216" s="209"/>
      <c r="Z216" s="209"/>
      <c r="AA216" s="209"/>
      <c r="AB216" s="209"/>
      <c r="AC216" s="209"/>
      <c r="AD216" s="209"/>
      <c r="AE216" s="209"/>
      <c r="AF216" s="209"/>
      <c r="AG216" s="209" t="s">
        <v>165</v>
      </c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1" x14ac:dyDescent="0.25">
      <c r="A217" s="243">
        <v>85</v>
      </c>
      <c r="B217" s="244" t="s">
        <v>705</v>
      </c>
      <c r="C217" s="251" t="s">
        <v>706</v>
      </c>
      <c r="D217" s="245" t="s">
        <v>163</v>
      </c>
      <c r="E217" s="246">
        <v>1</v>
      </c>
      <c r="F217" s="247"/>
      <c r="G217" s="248">
        <f>ROUND(E217*F217,2)</f>
        <v>0</v>
      </c>
      <c r="H217" s="229">
        <v>2422.9899999999998</v>
      </c>
      <c r="I217" s="228">
        <f>ROUND(E217*H217,2)</f>
        <v>2422.9899999999998</v>
      </c>
      <c r="J217" s="229">
        <v>296.81</v>
      </c>
      <c r="K217" s="228">
        <f>ROUND(E217*J217,2)</f>
        <v>296.81</v>
      </c>
      <c r="L217" s="228">
        <v>15</v>
      </c>
      <c r="M217" s="228">
        <f>G217*(1+L217/100)</f>
        <v>0</v>
      </c>
      <c r="N217" s="228">
        <v>8.4999999999999995E-4</v>
      </c>
      <c r="O217" s="228">
        <f>ROUND(E217*N217,2)</f>
        <v>0</v>
      </c>
      <c r="P217" s="228">
        <v>0</v>
      </c>
      <c r="Q217" s="228">
        <f>ROUND(E217*P217,2)</f>
        <v>0</v>
      </c>
      <c r="R217" s="228"/>
      <c r="S217" s="228" t="s">
        <v>168</v>
      </c>
      <c r="T217" s="228" t="s">
        <v>136</v>
      </c>
      <c r="U217" s="228">
        <v>0.48499999999999999</v>
      </c>
      <c r="V217" s="228">
        <f>ROUND(E217*U217,2)</f>
        <v>0.49</v>
      </c>
      <c r="W217" s="228"/>
      <c r="X217" s="228" t="s">
        <v>164</v>
      </c>
      <c r="Y217" s="209"/>
      <c r="Z217" s="209"/>
      <c r="AA217" s="209"/>
      <c r="AB217" s="209"/>
      <c r="AC217" s="209"/>
      <c r="AD217" s="209"/>
      <c r="AE217" s="209"/>
      <c r="AF217" s="209"/>
      <c r="AG217" s="209" t="s">
        <v>165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1" x14ac:dyDescent="0.25">
      <c r="A218" s="243">
        <v>86</v>
      </c>
      <c r="B218" s="244" t="s">
        <v>339</v>
      </c>
      <c r="C218" s="251" t="s">
        <v>340</v>
      </c>
      <c r="D218" s="245" t="s">
        <v>163</v>
      </c>
      <c r="E218" s="246">
        <v>2</v>
      </c>
      <c r="F218" s="247"/>
      <c r="G218" s="248">
        <f>ROUND(E218*F218,2)</f>
        <v>0</v>
      </c>
      <c r="H218" s="229">
        <v>7.43</v>
      </c>
      <c r="I218" s="228">
        <f>ROUND(E218*H218,2)</f>
        <v>14.86</v>
      </c>
      <c r="J218" s="229">
        <v>258.77</v>
      </c>
      <c r="K218" s="228">
        <f>ROUND(E218*J218,2)</f>
        <v>517.54</v>
      </c>
      <c r="L218" s="228">
        <v>15</v>
      </c>
      <c r="M218" s="228">
        <f>G218*(1+L218/100)</f>
        <v>0</v>
      </c>
      <c r="N218" s="228">
        <v>4.0000000000000003E-5</v>
      </c>
      <c r="O218" s="228">
        <f>ROUND(E218*N218,2)</f>
        <v>0</v>
      </c>
      <c r="P218" s="228">
        <v>0</v>
      </c>
      <c r="Q218" s="228">
        <f>ROUND(E218*P218,2)</f>
        <v>0</v>
      </c>
      <c r="R218" s="228"/>
      <c r="S218" s="228" t="s">
        <v>168</v>
      </c>
      <c r="T218" s="228" t="s">
        <v>136</v>
      </c>
      <c r="U218" s="228">
        <v>0.44500000000000001</v>
      </c>
      <c r="V218" s="228">
        <f>ROUND(E218*U218,2)</f>
        <v>0.89</v>
      </c>
      <c r="W218" s="228"/>
      <c r="X218" s="228" t="s">
        <v>164</v>
      </c>
      <c r="Y218" s="209"/>
      <c r="Z218" s="209"/>
      <c r="AA218" s="209"/>
      <c r="AB218" s="209"/>
      <c r="AC218" s="209"/>
      <c r="AD218" s="209"/>
      <c r="AE218" s="209"/>
      <c r="AF218" s="209"/>
      <c r="AG218" s="209" t="s">
        <v>165</v>
      </c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outlineLevel="1" x14ac:dyDescent="0.25">
      <c r="A219" s="243">
        <v>87</v>
      </c>
      <c r="B219" s="244" t="s">
        <v>341</v>
      </c>
      <c r="C219" s="251" t="s">
        <v>342</v>
      </c>
      <c r="D219" s="245" t="s">
        <v>312</v>
      </c>
      <c r="E219" s="246">
        <v>2</v>
      </c>
      <c r="F219" s="247"/>
      <c r="G219" s="248">
        <f>ROUND(E219*F219,2)</f>
        <v>0</v>
      </c>
      <c r="H219" s="229">
        <v>0</v>
      </c>
      <c r="I219" s="228">
        <f>ROUND(E219*H219,2)</f>
        <v>0</v>
      </c>
      <c r="J219" s="229">
        <v>98.9</v>
      </c>
      <c r="K219" s="228">
        <f>ROUND(E219*J219,2)</f>
        <v>197.8</v>
      </c>
      <c r="L219" s="228">
        <v>15</v>
      </c>
      <c r="M219" s="228">
        <f>G219*(1+L219/100)</f>
        <v>0</v>
      </c>
      <c r="N219" s="228">
        <v>0</v>
      </c>
      <c r="O219" s="228">
        <f>ROUND(E219*N219,2)</f>
        <v>0</v>
      </c>
      <c r="P219" s="228">
        <v>1.56E-3</v>
      </c>
      <c r="Q219" s="228">
        <f>ROUND(E219*P219,2)</f>
        <v>0</v>
      </c>
      <c r="R219" s="228"/>
      <c r="S219" s="228" t="s">
        <v>168</v>
      </c>
      <c r="T219" s="228" t="s">
        <v>136</v>
      </c>
      <c r="U219" s="228">
        <v>0.217</v>
      </c>
      <c r="V219" s="228">
        <f>ROUND(E219*U219,2)</f>
        <v>0.43</v>
      </c>
      <c r="W219" s="228"/>
      <c r="X219" s="228" t="s">
        <v>164</v>
      </c>
      <c r="Y219" s="209"/>
      <c r="Z219" s="209"/>
      <c r="AA219" s="209"/>
      <c r="AB219" s="209"/>
      <c r="AC219" s="209"/>
      <c r="AD219" s="209"/>
      <c r="AE219" s="209"/>
      <c r="AF219" s="209"/>
      <c r="AG219" s="209" t="s">
        <v>165</v>
      </c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5">
      <c r="A220" s="243">
        <v>88</v>
      </c>
      <c r="B220" s="244" t="s">
        <v>707</v>
      </c>
      <c r="C220" s="251" t="s">
        <v>708</v>
      </c>
      <c r="D220" s="245" t="s">
        <v>312</v>
      </c>
      <c r="E220" s="246">
        <v>1</v>
      </c>
      <c r="F220" s="247"/>
      <c r="G220" s="248">
        <f>ROUND(E220*F220,2)</f>
        <v>0</v>
      </c>
      <c r="H220" s="229">
        <v>0</v>
      </c>
      <c r="I220" s="228">
        <f>ROUND(E220*H220,2)</f>
        <v>0</v>
      </c>
      <c r="J220" s="229">
        <v>101.1</v>
      </c>
      <c r="K220" s="228">
        <f>ROUND(E220*J220,2)</f>
        <v>101.1</v>
      </c>
      <c r="L220" s="228">
        <v>15</v>
      </c>
      <c r="M220" s="228">
        <f>G220*(1+L220/100)</f>
        <v>0</v>
      </c>
      <c r="N220" s="228">
        <v>0</v>
      </c>
      <c r="O220" s="228">
        <f>ROUND(E220*N220,2)</f>
        <v>0</v>
      </c>
      <c r="P220" s="228">
        <v>8.5999999999999998E-4</v>
      </c>
      <c r="Q220" s="228">
        <f>ROUND(E220*P220,2)</f>
        <v>0</v>
      </c>
      <c r="R220" s="228"/>
      <c r="S220" s="228" t="s">
        <v>168</v>
      </c>
      <c r="T220" s="228" t="s">
        <v>136</v>
      </c>
      <c r="U220" s="228">
        <v>0.222</v>
      </c>
      <c r="V220" s="228">
        <f>ROUND(E220*U220,2)</f>
        <v>0.22</v>
      </c>
      <c r="W220" s="228"/>
      <c r="X220" s="228" t="s">
        <v>164</v>
      </c>
      <c r="Y220" s="209"/>
      <c r="Z220" s="209"/>
      <c r="AA220" s="209"/>
      <c r="AB220" s="209"/>
      <c r="AC220" s="209"/>
      <c r="AD220" s="209"/>
      <c r="AE220" s="209"/>
      <c r="AF220" s="209"/>
      <c r="AG220" s="209" t="s">
        <v>165</v>
      </c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ht="20.399999999999999" outlineLevel="1" x14ac:dyDescent="0.25">
      <c r="A221" s="243">
        <v>89</v>
      </c>
      <c r="B221" s="244" t="s">
        <v>709</v>
      </c>
      <c r="C221" s="251" t="s">
        <v>710</v>
      </c>
      <c r="D221" s="245" t="s">
        <v>163</v>
      </c>
      <c r="E221" s="246">
        <v>1</v>
      </c>
      <c r="F221" s="247"/>
      <c r="G221" s="248">
        <f>ROUND(E221*F221,2)</f>
        <v>0</v>
      </c>
      <c r="H221" s="229">
        <v>499.03</v>
      </c>
      <c r="I221" s="228">
        <f>ROUND(E221*H221,2)</f>
        <v>499.03</v>
      </c>
      <c r="J221" s="229">
        <v>144.97</v>
      </c>
      <c r="K221" s="228">
        <f>ROUND(E221*J221,2)</f>
        <v>144.97</v>
      </c>
      <c r="L221" s="228">
        <v>15</v>
      </c>
      <c r="M221" s="228">
        <f>G221*(1+L221/100)</f>
        <v>0</v>
      </c>
      <c r="N221" s="228">
        <v>2.0000000000000001E-4</v>
      </c>
      <c r="O221" s="228">
        <f>ROUND(E221*N221,2)</f>
        <v>0</v>
      </c>
      <c r="P221" s="228">
        <v>0</v>
      </c>
      <c r="Q221" s="228">
        <f>ROUND(E221*P221,2)</f>
        <v>0</v>
      </c>
      <c r="R221" s="228"/>
      <c r="S221" s="228" t="s">
        <v>168</v>
      </c>
      <c r="T221" s="228" t="s">
        <v>136</v>
      </c>
      <c r="U221" s="228">
        <v>0.246</v>
      </c>
      <c r="V221" s="228">
        <f>ROUND(E221*U221,2)</f>
        <v>0.25</v>
      </c>
      <c r="W221" s="228"/>
      <c r="X221" s="228" t="s">
        <v>164</v>
      </c>
      <c r="Y221" s="209"/>
      <c r="Z221" s="209"/>
      <c r="AA221" s="209"/>
      <c r="AB221" s="209"/>
      <c r="AC221" s="209"/>
      <c r="AD221" s="209"/>
      <c r="AE221" s="209"/>
      <c r="AF221" s="209"/>
      <c r="AG221" s="209" t="s">
        <v>165</v>
      </c>
      <c r="AH221" s="209"/>
      <c r="AI221" s="209"/>
      <c r="AJ221" s="209"/>
      <c r="AK221" s="209"/>
      <c r="AL221" s="209"/>
      <c r="AM221" s="209"/>
      <c r="AN221" s="209"/>
      <c r="AO221" s="209"/>
      <c r="AP221" s="209"/>
      <c r="AQ221" s="209"/>
      <c r="AR221" s="209"/>
      <c r="AS221" s="209"/>
      <c r="AT221" s="209"/>
      <c r="AU221" s="209"/>
      <c r="AV221" s="209"/>
      <c r="AW221" s="209"/>
      <c r="AX221" s="209"/>
      <c r="AY221" s="209"/>
      <c r="AZ221" s="209"/>
      <c r="BA221" s="209"/>
      <c r="BB221" s="209"/>
      <c r="BC221" s="209"/>
      <c r="BD221" s="209"/>
      <c r="BE221" s="209"/>
      <c r="BF221" s="209"/>
      <c r="BG221" s="209"/>
      <c r="BH221" s="209"/>
    </row>
    <row r="222" spans="1:60" ht="20.399999999999999" outlineLevel="1" x14ac:dyDescent="0.25">
      <c r="A222" s="243">
        <v>90</v>
      </c>
      <c r="B222" s="244" t="s">
        <v>711</v>
      </c>
      <c r="C222" s="251" t="s">
        <v>712</v>
      </c>
      <c r="D222" s="245" t="s">
        <v>163</v>
      </c>
      <c r="E222" s="246">
        <v>1</v>
      </c>
      <c r="F222" s="247"/>
      <c r="G222" s="248">
        <f>ROUND(E222*F222,2)</f>
        <v>0</v>
      </c>
      <c r="H222" s="229">
        <v>353.26</v>
      </c>
      <c r="I222" s="228">
        <f>ROUND(E222*H222,2)</f>
        <v>353.26</v>
      </c>
      <c r="J222" s="229">
        <v>144.74</v>
      </c>
      <c r="K222" s="228">
        <f>ROUND(E222*J222,2)</f>
        <v>144.74</v>
      </c>
      <c r="L222" s="228">
        <v>15</v>
      </c>
      <c r="M222" s="228">
        <f>G222*(1+L222/100)</f>
        <v>0</v>
      </c>
      <c r="N222" s="228">
        <v>9.0000000000000006E-5</v>
      </c>
      <c r="O222" s="228">
        <f>ROUND(E222*N222,2)</f>
        <v>0</v>
      </c>
      <c r="P222" s="228">
        <v>0</v>
      </c>
      <c r="Q222" s="228">
        <f>ROUND(E222*P222,2)</f>
        <v>0</v>
      </c>
      <c r="R222" s="228"/>
      <c r="S222" s="228" t="s">
        <v>168</v>
      </c>
      <c r="T222" s="228" t="s">
        <v>136</v>
      </c>
      <c r="U222" s="228">
        <v>0.246</v>
      </c>
      <c r="V222" s="228">
        <f>ROUND(E222*U222,2)</f>
        <v>0.25</v>
      </c>
      <c r="W222" s="228"/>
      <c r="X222" s="228" t="s">
        <v>164</v>
      </c>
      <c r="Y222" s="209"/>
      <c r="Z222" s="209"/>
      <c r="AA222" s="209"/>
      <c r="AB222" s="209"/>
      <c r="AC222" s="209"/>
      <c r="AD222" s="209"/>
      <c r="AE222" s="209"/>
      <c r="AF222" s="209"/>
      <c r="AG222" s="209" t="s">
        <v>165</v>
      </c>
      <c r="AH222" s="209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09"/>
      <c r="AU222" s="209"/>
      <c r="AV222" s="209"/>
      <c r="AW222" s="209"/>
      <c r="AX222" s="209"/>
      <c r="AY222" s="209"/>
      <c r="AZ222" s="209"/>
      <c r="BA222" s="209"/>
      <c r="BB222" s="209"/>
      <c r="BC222" s="209"/>
      <c r="BD222" s="209"/>
      <c r="BE222" s="209"/>
      <c r="BF222" s="209"/>
      <c r="BG222" s="209"/>
      <c r="BH222" s="209"/>
    </row>
    <row r="223" spans="1:60" outlineLevel="1" x14ac:dyDescent="0.25">
      <c r="A223" s="243">
        <v>91</v>
      </c>
      <c r="B223" s="244" t="s">
        <v>343</v>
      </c>
      <c r="C223" s="251" t="s">
        <v>344</v>
      </c>
      <c r="D223" s="245" t="s">
        <v>163</v>
      </c>
      <c r="E223" s="246">
        <v>1</v>
      </c>
      <c r="F223" s="247"/>
      <c r="G223" s="248">
        <f>ROUND(E223*F223,2)</f>
        <v>0</v>
      </c>
      <c r="H223" s="229">
        <v>406.77</v>
      </c>
      <c r="I223" s="228">
        <f>ROUND(E223*H223,2)</f>
        <v>406.77</v>
      </c>
      <c r="J223" s="229">
        <v>148.13</v>
      </c>
      <c r="K223" s="228">
        <f>ROUND(E223*J223,2)</f>
        <v>148.13</v>
      </c>
      <c r="L223" s="228">
        <v>15</v>
      </c>
      <c r="M223" s="228">
        <f>G223*(1+L223/100)</f>
        <v>0</v>
      </c>
      <c r="N223" s="228">
        <v>2.5999999999999998E-4</v>
      </c>
      <c r="O223" s="228">
        <f>ROUND(E223*N223,2)</f>
        <v>0</v>
      </c>
      <c r="P223" s="228">
        <v>0</v>
      </c>
      <c r="Q223" s="228">
        <f>ROUND(E223*P223,2)</f>
        <v>0</v>
      </c>
      <c r="R223" s="228"/>
      <c r="S223" s="228" t="s">
        <v>168</v>
      </c>
      <c r="T223" s="228" t="s">
        <v>136</v>
      </c>
      <c r="U223" s="228">
        <v>0.246</v>
      </c>
      <c r="V223" s="228">
        <f>ROUND(E223*U223,2)</f>
        <v>0.25</v>
      </c>
      <c r="W223" s="228"/>
      <c r="X223" s="228" t="s">
        <v>164</v>
      </c>
      <c r="Y223" s="209"/>
      <c r="Z223" s="209"/>
      <c r="AA223" s="209"/>
      <c r="AB223" s="209"/>
      <c r="AC223" s="209"/>
      <c r="AD223" s="209"/>
      <c r="AE223" s="209"/>
      <c r="AF223" s="209"/>
      <c r="AG223" s="209" t="s">
        <v>165</v>
      </c>
      <c r="AH223" s="209"/>
      <c r="AI223" s="209"/>
      <c r="AJ223" s="209"/>
      <c r="AK223" s="209"/>
      <c r="AL223" s="209"/>
      <c r="AM223" s="209"/>
      <c r="AN223" s="209"/>
      <c r="AO223" s="209"/>
      <c r="AP223" s="209"/>
      <c r="AQ223" s="209"/>
      <c r="AR223" s="209"/>
      <c r="AS223" s="209"/>
      <c r="AT223" s="209"/>
      <c r="AU223" s="209"/>
      <c r="AV223" s="209"/>
      <c r="AW223" s="209"/>
      <c r="AX223" s="209"/>
      <c r="AY223" s="209"/>
      <c r="AZ223" s="209"/>
      <c r="BA223" s="209"/>
      <c r="BB223" s="209"/>
      <c r="BC223" s="209"/>
      <c r="BD223" s="209"/>
      <c r="BE223" s="209"/>
      <c r="BF223" s="209"/>
      <c r="BG223" s="209"/>
      <c r="BH223" s="209"/>
    </row>
    <row r="224" spans="1:60" outlineLevel="1" x14ac:dyDescent="0.25">
      <c r="A224" s="243">
        <v>92</v>
      </c>
      <c r="B224" s="244" t="s">
        <v>713</v>
      </c>
      <c r="C224" s="251" t="s">
        <v>714</v>
      </c>
      <c r="D224" s="245" t="s">
        <v>163</v>
      </c>
      <c r="E224" s="246">
        <v>1</v>
      </c>
      <c r="F224" s="247"/>
      <c r="G224" s="248">
        <f>ROUND(E224*F224,2)</f>
        <v>0</v>
      </c>
      <c r="H224" s="229">
        <v>277.95</v>
      </c>
      <c r="I224" s="228">
        <f>ROUND(E224*H224,2)</f>
        <v>277.95</v>
      </c>
      <c r="J224" s="229">
        <v>144.65</v>
      </c>
      <c r="K224" s="228">
        <f>ROUND(E224*J224,2)</f>
        <v>144.65</v>
      </c>
      <c r="L224" s="228">
        <v>15</v>
      </c>
      <c r="M224" s="228">
        <f>G224*(1+L224/100)</f>
        <v>0</v>
      </c>
      <c r="N224" s="228">
        <v>2.0000000000000001E-4</v>
      </c>
      <c r="O224" s="228">
        <f>ROUND(E224*N224,2)</f>
        <v>0</v>
      </c>
      <c r="P224" s="228">
        <v>0</v>
      </c>
      <c r="Q224" s="228">
        <f>ROUND(E224*P224,2)</f>
        <v>0</v>
      </c>
      <c r="R224" s="228"/>
      <c r="S224" s="228" t="s">
        <v>168</v>
      </c>
      <c r="T224" s="228" t="s">
        <v>136</v>
      </c>
      <c r="U224" s="228">
        <v>0.246</v>
      </c>
      <c r="V224" s="228">
        <f>ROUND(E224*U224,2)</f>
        <v>0.25</v>
      </c>
      <c r="W224" s="228"/>
      <c r="X224" s="228" t="s">
        <v>164</v>
      </c>
      <c r="Y224" s="209"/>
      <c r="Z224" s="209"/>
      <c r="AA224" s="209"/>
      <c r="AB224" s="209"/>
      <c r="AC224" s="209"/>
      <c r="AD224" s="209"/>
      <c r="AE224" s="209"/>
      <c r="AF224" s="209"/>
      <c r="AG224" s="209" t="s">
        <v>165</v>
      </c>
      <c r="AH224" s="209"/>
      <c r="AI224" s="209"/>
      <c r="AJ224" s="209"/>
      <c r="AK224" s="209"/>
      <c r="AL224" s="209"/>
      <c r="AM224" s="209"/>
      <c r="AN224" s="209"/>
      <c r="AO224" s="209"/>
      <c r="AP224" s="209"/>
      <c r="AQ224" s="209"/>
      <c r="AR224" s="209"/>
      <c r="AS224" s="209"/>
      <c r="AT224" s="209"/>
      <c r="AU224" s="209"/>
      <c r="AV224" s="209"/>
      <c r="AW224" s="209"/>
      <c r="AX224" s="209"/>
      <c r="AY224" s="209"/>
      <c r="AZ224" s="209"/>
      <c r="BA224" s="209"/>
      <c r="BB224" s="209"/>
      <c r="BC224" s="209"/>
      <c r="BD224" s="209"/>
      <c r="BE224" s="209"/>
      <c r="BF224" s="209"/>
      <c r="BG224" s="209"/>
      <c r="BH224" s="209"/>
    </row>
    <row r="225" spans="1:60" outlineLevel="1" x14ac:dyDescent="0.25">
      <c r="A225" s="243">
        <v>93</v>
      </c>
      <c r="B225" s="244" t="s">
        <v>715</v>
      </c>
      <c r="C225" s="251" t="s">
        <v>716</v>
      </c>
      <c r="D225" s="245" t="s">
        <v>163</v>
      </c>
      <c r="E225" s="246">
        <v>1</v>
      </c>
      <c r="F225" s="247"/>
      <c r="G225" s="248">
        <f>ROUND(E225*F225,2)</f>
        <v>0</v>
      </c>
      <c r="H225" s="229">
        <v>2699.68</v>
      </c>
      <c r="I225" s="228">
        <f>ROUND(E225*H225,2)</f>
        <v>2699.68</v>
      </c>
      <c r="J225" s="229">
        <v>393.82</v>
      </c>
      <c r="K225" s="228">
        <f>ROUND(E225*J225,2)</f>
        <v>393.82</v>
      </c>
      <c r="L225" s="228">
        <v>15</v>
      </c>
      <c r="M225" s="228">
        <f>G225*(1+L225/100)</f>
        <v>0</v>
      </c>
      <c r="N225" s="228">
        <v>4.453E-2</v>
      </c>
      <c r="O225" s="228">
        <f>ROUND(E225*N225,2)</f>
        <v>0.04</v>
      </c>
      <c r="P225" s="228">
        <v>4.2529999999999998E-2</v>
      </c>
      <c r="Q225" s="228">
        <f>ROUND(E225*P225,2)</f>
        <v>0.04</v>
      </c>
      <c r="R225" s="228"/>
      <c r="S225" s="228" t="s">
        <v>168</v>
      </c>
      <c r="T225" s="228" t="s">
        <v>136</v>
      </c>
      <c r="U225" s="228">
        <v>0.65400000000000003</v>
      </c>
      <c r="V225" s="228">
        <f>ROUND(E225*U225,2)</f>
        <v>0.65</v>
      </c>
      <c r="W225" s="228"/>
      <c r="X225" s="228" t="s">
        <v>164</v>
      </c>
      <c r="Y225" s="209"/>
      <c r="Z225" s="209"/>
      <c r="AA225" s="209"/>
      <c r="AB225" s="209"/>
      <c r="AC225" s="209"/>
      <c r="AD225" s="209"/>
      <c r="AE225" s="209"/>
      <c r="AF225" s="209"/>
      <c r="AG225" s="209" t="s">
        <v>165</v>
      </c>
      <c r="AH225" s="209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09"/>
      <c r="AU225" s="209"/>
      <c r="AV225" s="209"/>
      <c r="AW225" s="209"/>
      <c r="AX225" s="209"/>
      <c r="AY225" s="209"/>
      <c r="AZ225" s="209"/>
      <c r="BA225" s="209"/>
      <c r="BB225" s="209"/>
      <c r="BC225" s="209"/>
      <c r="BD225" s="209"/>
      <c r="BE225" s="209"/>
      <c r="BF225" s="209"/>
      <c r="BG225" s="209"/>
      <c r="BH225" s="209"/>
    </row>
    <row r="226" spans="1:60" outlineLevel="1" x14ac:dyDescent="0.25">
      <c r="A226" s="237">
        <v>94</v>
      </c>
      <c r="B226" s="238" t="s">
        <v>717</v>
      </c>
      <c r="C226" s="252" t="s">
        <v>718</v>
      </c>
      <c r="D226" s="239" t="s">
        <v>171</v>
      </c>
      <c r="E226" s="240">
        <v>0.48</v>
      </c>
      <c r="F226" s="241"/>
      <c r="G226" s="242">
        <f>ROUND(E226*F226,2)</f>
        <v>0</v>
      </c>
      <c r="H226" s="229">
        <v>33.65</v>
      </c>
      <c r="I226" s="228">
        <f>ROUND(E226*H226,2)</f>
        <v>16.149999999999999</v>
      </c>
      <c r="J226" s="229">
        <v>1238.25</v>
      </c>
      <c r="K226" s="228">
        <f>ROUND(E226*J226,2)</f>
        <v>594.36</v>
      </c>
      <c r="L226" s="228">
        <v>15</v>
      </c>
      <c r="M226" s="228">
        <f>G226*(1+L226/100)</f>
        <v>0</v>
      </c>
      <c r="N226" s="228">
        <v>8.0000000000000007E-5</v>
      </c>
      <c r="O226" s="228">
        <f>ROUND(E226*N226,2)</f>
        <v>0</v>
      </c>
      <c r="P226" s="228">
        <v>0</v>
      </c>
      <c r="Q226" s="228">
        <f>ROUND(E226*P226,2)</f>
        <v>0</v>
      </c>
      <c r="R226" s="228"/>
      <c r="S226" s="228" t="s">
        <v>168</v>
      </c>
      <c r="T226" s="228" t="s">
        <v>136</v>
      </c>
      <c r="U226" s="228">
        <v>2.1</v>
      </c>
      <c r="V226" s="228">
        <f>ROUND(E226*U226,2)</f>
        <v>1.01</v>
      </c>
      <c r="W226" s="228"/>
      <c r="X226" s="228" t="s">
        <v>164</v>
      </c>
      <c r="Y226" s="209"/>
      <c r="Z226" s="209"/>
      <c r="AA226" s="209"/>
      <c r="AB226" s="209"/>
      <c r="AC226" s="209"/>
      <c r="AD226" s="209"/>
      <c r="AE226" s="209"/>
      <c r="AF226" s="209"/>
      <c r="AG226" s="209" t="s">
        <v>165</v>
      </c>
      <c r="AH226" s="209"/>
      <c r="AI226" s="209"/>
      <c r="AJ226" s="209"/>
      <c r="AK226" s="209"/>
      <c r="AL226" s="209"/>
      <c r="AM226" s="209"/>
      <c r="AN226" s="209"/>
      <c r="AO226" s="209"/>
      <c r="AP226" s="209"/>
      <c r="AQ226" s="209"/>
      <c r="AR226" s="209"/>
      <c r="AS226" s="209"/>
      <c r="AT226" s="209"/>
      <c r="AU226" s="209"/>
      <c r="AV226" s="209"/>
      <c r="AW226" s="209"/>
      <c r="AX226" s="209"/>
      <c r="AY226" s="209"/>
      <c r="AZ226" s="209"/>
      <c r="BA226" s="209"/>
      <c r="BB226" s="209"/>
      <c r="BC226" s="209"/>
      <c r="BD226" s="209"/>
      <c r="BE226" s="209"/>
      <c r="BF226" s="209"/>
      <c r="BG226" s="209"/>
      <c r="BH226" s="209"/>
    </row>
    <row r="227" spans="1:60" outlineLevel="1" x14ac:dyDescent="0.25">
      <c r="A227" s="226"/>
      <c r="B227" s="227"/>
      <c r="C227" s="264" t="s">
        <v>719</v>
      </c>
      <c r="D227" s="260"/>
      <c r="E227" s="261">
        <v>0.48</v>
      </c>
      <c r="F227" s="228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09"/>
      <c r="Z227" s="209"/>
      <c r="AA227" s="209"/>
      <c r="AB227" s="209"/>
      <c r="AC227" s="209"/>
      <c r="AD227" s="209"/>
      <c r="AE227" s="209"/>
      <c r="AF227" s="209"/>
      <c r="AG227" s="209" t="s">
        <v>173</v>
      </c>
      <c r="AH227" s="209">
        <v>0</v>
      </c>
      <c r="AI227" s="209"/>
      <c r="AJ227" s="209"/>
      <c r="AK227" s="209"/>
      <c r="AL227" s="209"/>
      <c r="AM227" s="209"/>
      <c r="AN227" s="209"/>
      <c r="AO227" s="209"/>
      <c r="AP227" s="209"/>
      <c r="AQ227" s="209"/>
      <c r="AR227" s="209"/>
      <c r="AS227" s="209"/>
      <c r="AT227" s="209"/>
      <c r="AU227" s="209"/>
      <c r="AV227" s="209"/>
      <c r="AW227" s="209"/>
      <c r="AX227" s="209"/>
      <c r="AY227" s="209"/>
      <c r="AZ227" s="209"/>
      <c r="BA227" s="209"/>
      <c r="BB227" s="209"/>
      <c r="BC227" s="209"/>
      <c r="BD227" s="209"/>
      <c r="BE227" s="209"/>
      <c r="BF227" s="209"/>
      <c r="BG227" s="209"/>
      <c r="BH227" s="209"/>
    </row>
    <row r="228" spans="1:60" ht="20.399999999999999" outlineLevel="1" x14ac:dyDescent="0.25">
      <c r="A228" s="243">
        <v>95</v>
      </c>
      <c r="B228" s="244" t="s">
        <v>720</v>
      </c>
      <c r="C228" s="251" t="s">
        <v>721</v>
      </c>
      <c r="D228" s="245" t="s">
        <v>163</v>
      </c>
      <c r="E228" s="246">
        <v>1</v>
      </c>
      <c r="F228" s="247"/>
      <c r="G228" s="248">
        <f>ROUND(E228*F228,2)</f>
        <v>0</v>
      </c>
      <c r="H228" s="229">
        <v>1920.5</v>
      </c>
      <c r="I228" s="228">
        <f>ROUND(E228*H228,2)</f>
        <v>1920.5</v>
      </c>
      <c r="J228" s="229">
        <v>0</v>
      </c>
      <c r="K228" s="228">
        <f>ROUND(E228*J228,2)</f>
        <v>0</v>
      </c>
      <c r="L228" s="228">
        <v>15</v>
      </c>
      <c r="M228" s="228">
        <f>G228*(1+L228/100)</f>
        <v>0</v>
      </c>
      <c r="N228" s="228">
        <v>8.0000000000000004E-4</v>
      </c>
      <c r="O228" s="228">
        <f>ROUND(E228*N228,2)</f>
        <v>0</v>
      </c>
      <c r="P228" s="228">
        <v>0</v>
      </c>
      <c r="Q228" s="228">
        <f>ROUND(E228*P228,2)</f>
        <v>0</v>
      </c>
      <c r="R228" s="228" t="s">
        <v>444</v>
      </c>
      <c r="S228" s="228" t="s">
        <v>168</v>
      </c>
      <c r="T228" s="228" t="s">
        <v>136</v>
      </c>
      <c r="U228" s="228">
        <v>0</v>
      </c>
      <c r="V228" s="228">
        <f>ROUND(E228*U228,2)</f>
        <v>0</v>
      </c>
      <c r="W228" s="228"/>
      <c r="X228" s="228" t="s">
        <v>159</v>
      </c>
      <c r="Y228" s="209"/>
      <c r="Z228" s="209"/>
      <c r="AA228" s="209"/>
      <c r="AB228" s="209"/>
      <c r="AC228" s="209"/>
      <c r="AD228" s="209"/>
      <c r="AE228" s="209"/>
      <c r="AF228" s="209"/>
      <c r="AG228" s="209" t="s">
        <v>160</v>
      </c>
      <c r="AH228" s="209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09"/>
      <c r="AU228" s="209"/>
      <c r="AV228" s="209"/>
      <c r="AW228" s="209"/>
      <c r="AX228" s="209"/>
      <c r="AY228" s="209"/>
      <c r="AZ228" s="209"/>
      <c r="BA228" s="209"/>
      <c r="BB228" s="209"/>
      <c r="BC228" s="209"/>
      <c r="BD228" s="209"/>
      <c r="BE228" s="209"/>
      <c r="BF228" s="209"/>
      <c r="BG228" s="209"/>
      <c r="BH228" s="209"/>
    </row>
    <row r="229" spans="1:60" outlineLevel="1" x14ac:dyDescent="0.25">
      <c r="A229" s="243">
        <v>96</v>
      </c>
      <c r="B229" s="244" t="s">
        <v>722</v>
      </c>
      <c r="C229" s="251" t="s">
        <v>723</v>
      </c>
      <c r="D229" s="245" t="s">
        <v>163</v>
      </c>
      <c r="E229" s="246">
        <v>1</v>
      </c>
      <c r="F229" s="247"/>
      <c r="G229" s="248">
        <f>ROUND(E229*F229,2)</f>
        <v>0</v>
      </c>
      <c r="H229" s="229">
        <v>2633.5</v>
      </c>
      <c r="I229" s="228">
        <f>ROUND(E229*H229,2)</f>
        <v>2633.5</v>
      </c>
      <c r="J229" s="229">
        <v>0</v>
      </c>
      <c r="K229" s="228">
        <f>ROUND(E229*J229,2)</f>
        <v>0</v>
      </c>
      <c r="L229" s="228">
        <v>15</v>
      </c>
      <c r="M229" s="228">
        <f>G229*(1+L229/100)</f>
        <v>0</v>
      </c>
      <c r="N229" s="228">
        <v>4.5999999999999999E-2</v>
      </c>
      <c r="O229" s="228">
        <f>ROUND(E229*N229,2)</f>
        <v>0.05</v>
      </c>
      <c r="P229" s="228">
        <v>0</v>
      </c>
      <c r="Q229" s="228">
        <f>ROUND(E229*P229,2)</f>
        <v>0</v>
      </c>
      <c r="R229" s="228" t="s">
        <v>444</v>
      </c>
      <c r="S229" s="228" t="s">
        <v>168</v>
      </c>
      <c r="T229" s="228" t="s">
        <v>136</v>
      </c>
      <c r="U229" s="228">
        <v>0</v>
      </c>
      <c r="V229" s="228">
        <f>ROUND(E229*U229,2)</f>
        <v>0</v>
      </c>
      <c r="W229" s="228"/>
      <c r="X229" s="228" t="s">
        <v>159</v>
      </c>
      <c r="Y229" s="209"/>
      <c r="Z229" s="209"/>
      <c r="AA229" s="209"/>
      <c r="AB229" s="209"/>
      <c r="AC229" s="209"/>
      <c r="AD229" s="209"/>
      <c r="AE229" s="209"/>
      <c r="AF229" s="209"/>
      <c r="AG229" s="209" t="s">
        <v>160</v>
      </c>
      <c r="AH229" s="209"/>
      <c r="AI229" s="209"/>
      <c r="AJ229" s="209"/>
      <c r="AK229" s="209"/>
      <c r="AL229" s="209"/>
      <c r="AM229" s="209"/>
      <c r="AN229" s="209"/>
      <c r="AO229" s="209"/>
      <c r="AP229" s="209"/>
      <c r="AQ229" s="209"/>
      <c r="AR229" s="209"/>
      <c r="AS229" s="209"/>
      <c r="AT229" s="209"/>
      <c r="AU229" s="209"/>
      <c r="AV229" s="209"/>
      <c r="AW229" s="209"/>
      <c r="AX229" s="209"/>
      <c r="AY229" s="209"/>
      <c r="AZ229" s="209"/>
      <c r="BA229" s="209"/>
      <c r="BB229" s="209"/>
      <c r="BC229" s="209"/>
      <c r="BD229" s="209"/>
      <c r="BE229" s="209"/>
      <c r="BF229" s="209"/>
      <c r="BG229" s="209"/>
      <c r="BH229" s="209"/>
    </row>
    <row r="230" spans="1:60" outlineLevel="1" x14ac:dyDescent="0.25">
      <c r="A230" s="243">
        <v>97</v>
      </c>
      <c r="B230" s="244" t="s">
        <v>345</v>
      </c>
      <c r="C230" s="251" t="s">
        <v>346</v>
      </c>
      <c r="D230" s="245" t="s">
        <v>312</v>
      </c>
      <c r="E230" s="246">
        <v>1</v>
      </c>
      <c r="F230" s="247"/>
      <c r="G230" s="248">
        <f>ROUND(E230*F230,2)</f>
        <v>0</v>
      </c>
      <c r="H230" s="229">
        <v>0</v>
      </c>
      <c r="I230" s="228">
        <f>ROUND(E230*H230,2)</f>
        <v>0</v>
      </c>
      <c r="J230" s="229">
        <v>268.5</v>
      </c>
      <c r="K230" s="228">
        <f>ROUND(E230*J230,2)</f>
        <v>268.5</v>
      </c>
      <c r="L230" s="228">
        <v>15</v>
      </c>
      <c r="M230" s="228">
        <f>G230*(1+L230/100)</f>
        <v>0</v>
      </c>
      <c r="N230" s="228">
        <v>0</v>
      </c>
      <c r="O230" s="228">
        <f>ROUND(E230*N230,2)</f>
        <v>0</v>
      </c>
      <c r="P230" s="228">
        <v>1.933E-2</v>
      </c>
      <c r="Q230" s="228">
        <f>ROUND(E230*P230,2)</f>
        <v>0.02</v>
      </c>
      <c r="R230" s="228"/>
      <c r="S230" s="228" t="s">
        <v>168</v>
      </c>
      <c r="T230" s="228" t="s">
        <v>136</v>
      </c>
      <c r="U230" s="228">
        <v>0</v>
      </c>
      <c r="V230" s="228">
        <f>ROUND(E230*U230,2)</f>
        <v>0</v>
      </c>
      <c r="W230" s="228"/>
      <c r="X230" s="228" t="s">
        <v>178</v>
      </c>
      <c r="Y230" s="209"/>
      <c r="Z230" s="209"/>
      <c r="AA230" s="209"/>
      <c r="AB230" s="209"/>
      <c r="AC230" s="209"/>
      <c r="AD230" s="209"/>
      <c r="AE230" s="209"/>
      <c r="AF230" s="209"/>
      <c r="AG230" s="209" t="s">
        <v>179</v>
      </c>
      <c r="AH230" s="209"/>
      <c r="AI230" s="209"/>
      <c r="AJ230" s="209"/>
      <c r="AK230" s="209"/>
      <c r="AL230" s="209"/>
      <c r="AM230" s="209"/>
      <c r="AN230" s="209"/>
      <c r="AO230" s="209"/>
      <c r="AP230" s="209"/>
      <c r="AQ230" s="209"/>
      <c r="AR230" s="209"/>
      <c r="AS230" s="209"/>
      <c r="AT230" s="209"/>
      <c r="AU230" s="209"/>
      <c r="AV230" s="209"/>
      <c r="AW230" s="209"/>
      <c r="AX230" s="209"/>
      <c r="AY230" s="209"/>
      <c r="AZ230" s="209"/>
      <c r="BA230" s="209"/>
      <c r="BB230" s="209"/>
      <c r="BC230" s="209"/>
      <c r="BD230" s="209"/>
      <c r="BE230" s="209"/>
      <c r="BF230" s="209"/>
      <c r="BG230" s="209"/>
      <c r="BH230" s="209"/>
    </row>
    <row r="231" spans="1:60" outlineLevel="1" x14ac:dyDescent="0.25">
      <c r="A231" s="243">
        <v>98</v>
      </c>
      <c r="B231" s="244" t="s">
        <v>724</v>
      </c>
      <c r="C231" s="251" t="s">
        <v>725</v>
      </c>
      <c r="D231" s="245" t="s">
        <v>312</v>
      </c>
      <c r="E231" s="246">
        <v>1</v>
      </c>
      <c r="F231" s="247"/>
      <c r="G231" s="248">
        <f>ROUND(E231*F231,2)</f>
        <v>0</v>
      </c>
      <c r="H231" s="229">
        <v>0</v>
      </c>
      <c r="I231" s="228">
        <f>ROUND(E231*H231,2)</f>
        <v>0</v>
      </c>
      <c r="J231" s="229">
        <v>174.2</v>
      </c>
      <c r="K231" s="228">
        <f>ROUND(E231*J231,2)</f>
        <v>174.2</v>
      </c>
      <c r="L231" s="228">
        <v>15</v>
      </c>
      <c r="M231" s="228">
        <f>G231*(1+L231/100)</f>
        <v>0</v>
      </c>
      <c r="N231" s="228">
        <v>0</v>
      </c>
      <c r="O231" s="228">
        <f>ROUND(E231*N231,2)</f>
        <v>0</v>
      </c>
      <c r="P231" s="228">
        <v>1.9460000000000002E-2</v>
      </c>
      <c r="Q231" s="228">
        <f>ROUND(E231*P231,2)</f>
        <v>0.02</v>
      </c>
      <c r="R231" s="228"/>
      <c r="S231" s="228" t="s">
        <v>168</v>
      </c>
      <c r="T231" s="228" t="s">
        <v>136</v>
      </c>
      <c r="U231" s="228">
        <v>0</v>
      </c>
      <c r="V231" s="228">
        <f>ROUND(E231*U231,2)</f>
        <v>0</v>
      </c>
      <c r="W231" s="228"/>
      <c r="X231" s="228" t="s">
        <v>178</v>
      </c>
      <c r="Y231" s="209"/>
      <c r="Z231" s="209"/>
      <c r="AA231" s="209"/>
      <c r="AB231" s="209"/>
      <c r="AC231" s="209"/>
      <c r="AD231" s="209"/>
      <c r="AE231" s="209"/>
      <c r="AF231" s="209"/>
      <c r="AG231" s="209" t="s">
        <v>179</v>
      </c>
      <c r="AH231" s="209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09"/>
      <c r="AU231" s="209"/>
      <c r="AV231" s="209"/>
      <c r="AW231" s="209"/>
      <c r="AX231" s="209"/>
      <c r="AY231" s="209"/>
      <c r="AZ231" s="209"/>
      <c r="BA231" s="209"/>
      <c r="BB231" s="209"/>
      <c r="BC231" s="209"/>
      <c r="BD231" s="209"/>
      <c r="BE231" s="209"/>
      <c r="BF231" s="209"/>
      <c r="BG231" s="209"/>
      <c r="BH231" s="209"/>
    </row>
    <row r="232" spans="1:60" outlineLevel="1" x14ac:dyDescent="0.25">
      <c r="A232" s="243">
        <v>99</v>
      </c>
      <c r="B232" s="244" t="s">
        <v>347</v>
      </c>
      <c r="C232" s="251" t="s">
        <v>348</v>
      </c>
      <c r="D232" s="245" t="s">
        <v>163</v>
      </c>
      <c r="E232" s="246">
        <v>1</v>
      </c>
      <c r="F232" s="247"/>
      <c r="G232" s="248">
        <f>ROUND(E232*F232,2)</f>
        <v>0</v>
      </c>
      <c r="H232" s="229">
        <v>0</v>
      </c>
      <c r="I232" s="228">
        <f>ROUND(E232*H232,2)</f>
        <v>0</v>
      </c>
      <c r="J232" s="229">
        <v>1278.8</v>
      </c>
      <c r="K232" s="228">
        <f>ROUND(E232*J232,2)</f>
        <v>1278.8</v>
      </c>
      <c r="L232" s="228">
        <v>15</v>
      </c>
      <c r="M232" s="228">
        <f>G232*(1+L232/100)</f>
        <v>0</v>
      </c>
      <c r="N232" s="228">
        <v>1.82E-3</v>
      </c>
      <c r="O232" s="228">
        <f>ROUND(E232*N232,2)</f>
        <v>0</v>
      </c>
      <c r="P232" s="228">
        <v>0</v>
      </c>
      <c r="Q232" s="228">
        <f>ROUND(E232*P232,2)</f>
        <v>0</v>
      </c>
      <c r="R232" s="228"/>
      <c r="S232" s="228" t="s">
        <v>168</v>
      </c>
      <c r="T232" s="228" t="s">
        <v>136</v>
      </c>
      <c r="U232" s="228">
        <v>0</v>
      </c>
      <c r="V232" s="228">
        <f>ROUND(E232*U232,2)</f>
        <v>0</v>
      </c>
      <c r="W232" s="228"/>
      <c r="X232" s="228" t="s">
        <v>178</v>
      </c>
      <c r="Y232" s="209"/>
      <c r="Z232" s="209"/>
      <c r="AA232" s="209"/>
      <c r="AB232" s="209"/>
      <c r="AC232" s="209"/>
      <c r="AD232" s="209"/>
      <c r="AE232" s="209"/>
      <c r="AF232" s="209"/>
      <c r="AG232" s="209" t="s">
        <v>179</v>
      </c>
      <c r="AH232" s="209"/>
      <c r="AI232" s="209"/>
      <c r="AJ232" s="209"/>
      <c r="AK232" s="209"/>
      <c r="AL232" s="209"/>
      <c r="AM232" s="209"/>
      <c r="AN232" s="209"/>
      <c r="AO232" s="209"/>
      <c r="AP232" s="209"/>
      <c r="AQ232" s="209"/>
      <c r="AR232" s="209"/>
      <c r="AS232" s="209"/>
      <c r="AT232" s="209"/>
      <c r="AU232" s="209"/>
      <c r="AV232" s="209"/>
      <c r="AW232" s="209"/>
      <c r="AX232" s="209"/>
      <c r="AY232" s="209"/>
      <c r="AZ232" s="209"/>
      <c r="BA232" s="209"/>
      <c r="BB232" s="209"/>
      <c r="BC232" s="209"/>
      <c r="BD232" s="209"/>
      <c r="BE232" s="209"/>
      <c r="BF232" s="209"/>
      <c r="BG232" s="209"/>
      <c r="BH232" s="209"/>
    </row>
    <row r="233" spans="1:60" outlineLevel="1" x14ac:dyDescent="0.25">
      <c r="A233" s="243">
        <v>100</v>
      </c>
      <c r="B233" s="244" t="s">
        <v>349</v>
      </c>
      <c r="C233" s="251" t="s">
        <v>350</v>
      </c>
      <c r="D233" s="245" t="s">
        <v>312</v>
      </c>
      <c r="E233" s="246">
        <v>1</v>
      </c>
      <c r="F233" s="247"/>
      <c r="G233" s="248">
        <f>ROUND(E233*F233,2)</f>
        <v>0</v>
      </c>
      <c r="H233" s="229">
        <v>0</v>
      </c>
      <c r="I233" s="228">
        <f>ROUND(E233*H233,2)</f>
        <v>0</v>
      </c>
      <c r="J233" s="229">
        <v>141.5</v>
      </c>
      <c r="K233" s="228">
        <f>ROUND(E233*J233,2)</f>
        <v>141.5</v>
      </c>
      <c r="L233" s="228">
        <v>15</v>
      </c>
      <c r="M233" s="228">
        <f>G233*(1+L233/100)</f>
        <v>0</v>
      </c>
      <c r="N233" s="228">
        <v>0</v>
      </c>
      <c r="O233" s="228">
        <f>ROUND(E233*N233,2)</f>
        <v>0</v>
      </c>
      <c r="P233" s="228">
        <v>6.7000000000000004E-2</v>
      </c>
      <c r="Q233" s="228">
        <f>ROUND(E233*P233,2)</f>
        <v>7.0000000000000007E-2</v>
      </c>
      <c r="R233" s="228"/>
      <c r="S233" s="228" t="s">
        <v>168</v>
      </c>
      <c r="T233" s="228" t="s">
        <v>136</v>
      </c>
      <c r="U233" s="228">
        <v>0</v>
      </c>
      <c r="V233" s="228">
        <f>ROUND(E233*U233,2)</f>
        <v>0</v>
      </c>
      <c r="W233" s="228"/>
      <c r="X233" s="228" t="s">
        <v>178</v>
      </c>
      <c r="Y233" s="209"/>
      <c r="Z233" s="209"/>
      <c r="AA233" s="209"/>
      <c r="AB233" s="209"/>
      <c r="AC233" s="209"/>
      <c r="AD233" s="209"/>
      <c r="AE233" s="209"/>
      <c r="AF233" s="209"/>
      <c r="AG233" s="209" t="s">
        <v>179</v>
      </c>
      <c r="AH233" s="209"/>
      <c r="AI233" s="209"/>
      <c r="AJ233" s="209"/>
      <c r="AK233" s="209"/>
      <c r="AL233" s="209"/>
      <c r="AM233" s="209"/>
      <c r="AN233" s="209"/>
      <c r="AO233" s="209"/>
      <c r="AP233" s="209"/>
      <c r="AQ233" s="209"/>
      <c r="AR233" s="209"/>
      <c r="AS233" s="209"/>
      <c r="AT233" s="209"/>
      <c r="AU233" s="209"/>
      <c r="AV233" s="209"/>
      <c r="AW233" s="209"/>
      <c r="AX233" s="209"/>
      <c r="AY233" s="209"/>
      <c r="AZ233" s="209"/>
      <c r="BA233" s="209"/>
      <c r="BB233" s="209"/>
      <c r="BC233" s="209"/>
      <c r="BD233" s="209"/>
      <c r="BE233" s="209"/>
      <c r="BF233" s="209"/>
      <c r="BG233" s="209"/>
      <c r="BH233" s="209"/>
    </row>
    <row r="234" spans="1:60" outlineLevel="1" x14ac:dyDescent="0.25">
      <c r="A234" s="243">
        <v>101</v>
      </c>
      <c r="B234" s="244" t="s">
        <v>351</v>
      </c>
      <c r="C234" s="251" t="s">
        <v>352</v>
      </c>
      <c r="D234" s="245" t="s">
        <v>0</v>
      </c>
      <c r="E234" s="246">
        <v>404.08609999999999</v>
      </c>
      <c r="F234" s="247"/>
      <c r="G234" s="248">
        <f>ROUND(E234*F234,2)</f>
        <v>0</v>
      </c>
      <c r="H234" s="229">
        <v>0</v>
      </c>
      <c r="I234" s="228">
        <f>ROUND(E234*H234,2)</f>
        <v>0</v>
      </c>
      <c r="J234" s="229">
        <v>0.4</v>
      </c>
      <c r="K234" s="228">
        <f>ROUND(E234*J234,2)</f>
        <v>161.63</v>
      </c>
      <c r="L234" s="228">
        <v>15</v>
      </c>
      <c r="M234" s="228">
        <f>G234*(1+L234/100)</f>
        <v>0</v>
      </c>
      <c r="N234" s="228">
        <v>0</v>
      </c>
      <c r="O234" s="228">
        <f>ROUND(E234*N234,2)</f>
        <v>0</v>
      </c>
      <c r="P234" s="228">
        <v>0</v>
      </c>
      <c r="Q234" s="228">
        <f>ROUND(E234*P234,2)</f>
        <v>0</v>
      </c>
      <c r="R234" s="228"/>
      <c r="S234" s="228" t="s">
        <v>168</v>
      </c>
      <c r="T234" s="228" t="s">
        <v>136</v>
      </c>
      <c r="U234" s="228">
        <v>0</v>
      </c>
      <c r="V234" s="228">
        <f>ROUND(E234*U234,2)</f>
        <v>0</v>
      </c>
      <c r="W234" s="228"/>
      <c r="X234" s="228" t="s">
        <v>261</v>
      </c>
      <c r="Y234" s="209"/>
      <c r="Z234" s="209"/>
      <c r="AA234" s="209"/>
      <c r="AB234" s="209"/>
      <c r="AC234" s="209"/>
      <c r="AD234" s="209"/>
      <c r="AE234" s="209"/>
      <c r="AF234" s="209"/>
      <c r="AG234" s="209" t="s">
        <v>262</v>
      </c>
      <c r="AH234" s="209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09"/>
      <c r="AU234" s="209"/>
      <c r="AV234" s="209"/>
      <c r="AW234" s="209"/>
      <c r="AX234" s="209"/>
      <c r="AY234" s="209"/>
      <c r="AZ234" s="209"/>
      <c r="BA234" s="209"/>
      <c r="BB234" s="209"/>
      <c r="BC234" s="209"/>
      <c r="BD234" s="209"/>
      <c r="BE234" s="209"/>
      <c r="BF234" s="209"/>
      <c r="BG234" s="209"/>
      <c r="BH234" s="209"/>
    </row>
    <row r="235" spans="1:60" x14ac:dyDescent="0.25">
      <c r="A235" s="231" t="s">
        <v>130</v>
      </c>
      <c r="B235" s="232" t="s">
        <v>78</v>
      </c>
      <c r="C235" s="250" t="s">
        <v>79</v>
      </c>
      <c r="D235" s="233"/>
      <c r="E235" s="234"/>
      <c r="F235" s="235"/>
      <c r="G235" s="236">
        <f>SUMIF(AG236:AG241,"&lt;&gt;NOR",G236:G241)</f>
        <v>0</v>
      </c>
      <c r="H235" s="230"/>
      <c r="I235" s="230">
        <f>SUM(I236:I241)</f>
        <v>621</v>
      </c>
      <c r="J235" s="230"/>
      <c r="K235" s="230">
        <f>SUM(K236:K241)</f>
        <v>5563.28</v>
      </c>
      <c r="L235" s="230"/>
      <c r="M235" s="230">
        <f>SUM(M236:M241)</f>
        <v>0</v>
      </c>
      <c r="N235" s="230"/>
      <c r="O235" s="230">
        <f>SUM(O236:O241)</f>
        <v>0</v>
      </c>
      <c r="P235" s="230"/>
      <c r="Q235" s="230">
        <f>SUM(Q236:Q241)</f>
        <v>0.14000000000000001</v>
      </c>
      <c r="R235" s="230"/>
      <c r="S235" s="230"/>
      <c r="T235" s="230"/>
      <c r="U235" s="230"/>
      <c r="V235" s="230">
        <f>SUM(V236:V241)</f>
        <v>9.2199999999999989</v>
      </c>
      <c r="W235" s="230"/>
      <c r="X235" s="230"/>
      <c r="AG235" t="s">
        <v>131</v>
      </c>
    </row>
    <row r="236" spans="1:60" ht="20.399999999999999" outlineLevel="1" x14ac:dyDescent="0.25">
      <c r="A236" s="243">
        <v>102</v>
      </c>
      <c r="B236" s="244" t="s">
        <v>353</v>
      </c>
      <c r="C236" s="251" t="s">
        <v>354</v>
      </c>
      <c r="D236" s="245" t="s">
        <v>265</v>
      </c>
      <c r="E236" s="246">
        <v>1</v>
      </c>
      <c r="F236" s="247"/>
      <c r="G236" s="248">
        <f>ROUND(E236*F236,2)</f>
        <v>0</v>
      </c>
      <c r="H236" s="229">
        <v>0</v>
      </c>
      <c r="I236" s="228">
        <f>ROUND(E236*H236,2)</f>
        <v>0</v>
      </c>
      <c r="J236" s="229">
        <v>920</v>
      </c>
      <c r="K236" s="228">
        <f>ROUND(E236*J236,2)</f>
        <v>920</v>
      </c>
      <c r="L236" s="228">
        <v>15</v>
      </c>
      <c r="M236" s="228">
        <f>G236*(1+L236/100)</f>
        <v>0</v>
      </c>
      <c r="N236" s="228">
        <v>0</v>
      </c>
      <c r="O236" s="228">
        <f>ROUND(E236*N236,2)</f>
        <v>0</v>
      </c>
      <c r="P236" s="228">
        <v>0</v>
      </c>
      <c r="Q236" s="228">
        <f>ROUND(E236*P236,2)</f>
        <v>0</v>
      </c>
      <c r="R236" s="228"/>
      <c r="S236" s="228" t="s">
        <v>135</v>
      </c>
      <c r="T236" s="228" t="s">
        <v>136</v>
      </c>
      <c r="U236" s="228">
        <v>0.5</v>
      </c>
      <c r="V236" s="228">
        <f>ROUND(E236*U236,2)</f>
        <v>0.5</v>
      </c>
      <c r="W236" s="228"/>
      <c r="X236" s="228" t="s">
        <v>164</v>
      </c>
      <c r="Y236" s="209"/>
      <c r="Z236" s="209"/>
      <c r="AA236" s="209"/>
      <c r="AB236" s="209"/>
      <c r="AC236" s="209"/>
      <c r="AD236" s="209"/>
      <c r="AE236" s="209"/>
      <c r="AF236" s="209"/>
      <c r="AG236" s="209" t="s">
        <v>165</v>
      </c>
      <c r="AH236" s="209"/>
      <c r="AI236" s="209"/>
      <c r="AJ236" s="209"/>
      <c r="AK236" s="209"/>
      <c r="AL236" s="209"/>
      <c r="AM236" s="209"/>
      <c r="AN236" s="209"/>
      <c r="AO236" s="209"/>
      <c r="AP236" s="209"/>
      <c r="AQ236" s="209"/>
      <c r="AR236" s="209"/>
      <c r="AS236" s="209"/>
      <c r="AT236" s="209"/>
      <c r="AU236" s="209"/>
      <c r="AV236" s="209"/>
      <c r="AW236" s="209"/>
      <c r="AX236" s="209"/>
      <c r="AY236" s="209"/>
      <c r="AZ236" s="209"/>
      <c r="BA236" s="209"/>
      <c r="BB236" s="209"/>
      <c r="BC236" s="209"/>
      <c r="BD236" s="209"/>
      <c r="BE236" s="209"/>
      <c r="BF236" s="209"/>
      <c r="BG236" s="209"/>
      <c r="BH236" s="209"/>
    </row>
    <row r="237" spans="1:60" outlineLevel="1" x14ac:dyDescent="0.25">
      <c r="A237" s="243">
        <v>103</v>
      </c>
      <c r="B237" s="244" t="s">
        <v>355</v>
      </c>
      <c r="C237" s="251" t="s">
        <v>356</v>
      </c>
      <c r="D237" s="245" t="s">
        <v>163</v>
      </c>
      <c r="E237" s="246">
        <v>3</v>
      </c>
      <c r="F237" s="247"/>
      <c r="G237" s="248">
        <f>ROUND(E237*F237,2)</f>
        <v>0</v>
      </c>
      <c r="H237" s="229">
        <v>207</v>
      </c>
      <c r="I237" s="228">
        <f>ROUND(E237*H237,2)</f>
        <v>621</v>
      </c>
      <c r="J237" s="229">
        <v>0</v>
      </c>
      <c r="K237" s="228">
        <f>ROUND(E237*J237,2)</f>
        <v>0</v>
      </c>
      <c r="L237" s="228">
        <v>15</v>
      </c>
      <c r="M237" s="228">
        <f>G237*(1+L237/100)</f>
        <v>0</v>
      </c>
      <c r="N237" s="228">
        <v>8.0000000000000007E-5</v>
      </c>
      <c r="O237" s="228">
        <f>ROUND(E237*N237,2)</f>
        <v>0</v>
      </c>
      <c r="P237" s="228">
        <v>0</v>
      </c>
      <c r="Q237" s="228">
        <f>ROUND(E237*P237,2)</f>
        <v>0</v>
      </c>
      <c r="R237" s="228"/>
      <c r="S237" s="228" t="s">
        <v>135</v>
      </c>
      <c r="T237" s="228" t="s">
        <v>136</v>
      </c>
      <c r="U237" s="228">
        <v>0</v>
      </c>
      <c r="V237" s="228">
        <f>ROUND(E237*U237,2)</f>
        <v>0</v>
      </c>
      <c r="W237" s="228"/>
      <c r="X237" s="228" t="s">
        <v>159</v>
      </c>
      <c r="Y237" s="209"/>
      <c r="Z237" s="209"/>
      <c r="AA237" s="209"/>
      <c r="AB237" s="209"/>
      <c r="AC237" s="209"/>
      <c r="AD237" s="209"/>
      <c r="AE237" s="209"/>
      <c r="AF237" s="209"/>
      <c r="AG237" s="209" t="s">
        <v>160</v>
      </c>
      <c r="AH237" s="209"/>
      <c r="AI237" s="209"/>
      <c r="AJ237" s="209"/>
      <c r="AK237" s="209"/>
      <c r="AL237" s="209"/>
      <c r="AM237" s="209"/>
      <c r="AN237" s="209"/>
      <c r="AO237" s="209"/>
      <c r="AP237" s="209"/>
      <c r="AQ237" s="209"/>
      <c r="AR237" s="209"/>
      <c r="AS237" s="209"/>
      <c r="AT237" s="209"/>
      <c r="AU237" s="209"/>
      <c r="AV237" s="209"/>
      <c r="AW237" s="209"/>
      <c r="AX237" s="209"/>
      <c r="AY237" s="209"/>
      <c r="AZ237" s="209"/>
      <c r="BA237" s="209"/>
      <c r="BB237" s="209"/>
      <c r="BC237" s="209"/>
      <c r="BD237" s="209"/>
      <c r="BE237" s="209"/>
      <c r="BF237" s="209"/>
      <c r="BG237" s="209"/>
      <c r="BH237" s="209"/>
    </row>
    <row r="238" spans="1:60" outlineLevel="1" x14ac:dyDescent="0.25">
      <c r="A238" s="243">
        <v>104</v>
      </c>
      <c r="B238" s="244" t="s">
        <v>357</v>
      </c>
      <c r="C238" s="251" t="s">
        <v>358</v>
      </c>
      <c r="D238" s="245" t="s">
        <v>163</v>
      </c>
      <c r="E238" s="246">
        <v>3</v>
      </c>
      <c r="F238" s="247"/>
      <c r="G238" s="248">
        <f>ROUND(E238*F238,2)</f>
        <v>0</v>
      </c>
      <c r="H238" s="229">
        <v>0</v>
      </c>
      <c r="I238" s="228">
        <f>ROUND(E238*H238,2)</f>
        <v>0</v>
      </c>
      <c r="J238" s="229">
        <v>396.2</v>
      </c>
      <c r="K238" s="228">
        <f>ROUND(E238*J238,2)</f>
        <v>1188.5999999999999</v>
      </c>
      <c r="L238" s="228">
        <v>15</v>
      </c>
      <c r="M238" s="228">
        <f>G238*(1+L238/100)</f>
        <v>0</v>
      </c>
      <c r="N238" s="228">
        <v>0</v>
      </c>
      <c r="O238" s="228">
        <f>ROUND(E238*N238,2)</f>
        <v>0</v>
      </c>
      <c r="P238" s="228">
        <v>0</v>
      </c>
      <c r="Q238" s="228">
        <f>ROUND(E238*P238,2)</f>
        <v>0</v>
      </c>
      <c r="R238" s="228"/>
      <c r="S238" s="228" t="s">
        <v>168</v>
      </c>
      <c r="T238" s="228" t="s">
        <v>136</v>
      </c>
      <c r="U238" s="228">
        <v>0.75</v>
      </c>
      <c r="V238" s="228">
        <f>ROUND(E238*U238,2)</f>
        <v>2.25</v>
      </c>
      <c r="W238" s="228"/>
      <c r="X238" s="228" t="s">
        <v>164</v>
      </c>
      <c r="Y238" s="209"/>
      <c r="Z238" s="209"/>
      <c r="AA238" s="209"/>
      <c r="AB238" s="209"/>
      <c r="AC238" s="209"/>
      <c r="AD238" s="209"/>
      <c r="AE238" s="209"/>
      <c r="AF238" s="209"/>
      <c r="AG238" s="209" t="s">
        <v>165</v>
      </c>
      <c r="AH238" s="209"/>
      <c r="AI238" s="209"/>
      <c r="AJ238" s="209"/>
      <c r="AK238" s="209"/>
      <c r="AL238" s="209"/>
      <c r="AM238" s="209"/>
      <c r="AN238" s="209"/>
      <c r="AO238" s="209"/>
      <c r="AP238" s="209"/>
      <c r="AQ238" s="209"/>
      <c r="AR238" s="209"/>
      <c r="AS238" s="209"/>
      <c r="AT238" s="209"/>
      <c r="AU238" s="209"/>
      <c r="AV238" s="209"/>
      <c r="AW238" s="209"/>
      <c r="AX238" s="209"/>
      <c r="AY238" s="209"/>
      <c r="AZ238" s="209"/>
      <c r="BA238" s="209"/>
      <c r="BB238" s="209"/>
      <c r="BC238" s="209"/>
      <c r="BD238" s="209"/>
      <c r="BE238" s="209"/>
      <c r="BF238" s="209"/>
      <c r="BG238" s="209"/>
      <c r="BH238" s="209"/>
    </row>
    <row r="239" spans="1:60" outlineLevel="1" x14ac:dyDescent="0.25">
      <c r="A239" s="243">
        <v>105</v>
      </c>
      <c r="B239" s="244" t="s">
        <v>359</v>
      </c>
      <c r="C239" s="251" t="s">
        <v>360</v>
      </c>
      <c r="D239" s="245" t="s">
        <v>163</v>
      </c>
      <c r="E239" s="246">
        <v>3</v>
      </c>
      <c r="F239" s="247"/>
      <c r="G239" s="248">
        <f>ROUND(E239*F239,2)</f>
        <v>0</v>
      </c>
      <c r="H239" s="229">
        <v>0</v>
      </c>
      <c r="I239" s="228">
        <f>ROUND(E239*H239,2)</f>
        <v>0</v>
      </c>
      <c r="J239" s="229">
        <v>257.60000000000002</v>
      </c>
      <c r="K239" s="228">
        <f>ROUND(E239*J239,2)</f>
        <v>772.8</v>
      </c>
      <c r="L239" s="228">
        <v>15</v>
      </c>
      <c r="M239" s="228">
        <f>G239*(1+L239/100)</f>
        <v>0</v>
      </c>
      <c r="N239" s="228">
        <v>0</v>
      </c>
      <c r="O239" s="228">
        <f>ROUND(E239*N239,2)</f>
        <v>0</v>
      </c>
      <c r="P239" s="228">
        <v>2E-3</v>
      </c>
      <c r="Q239" s="228">
        <f>ROUND(E239*P239,2)</f>
        <v>0.01</v>
      </c>
      <c r="R239" s="228"/>
      <c r="S239" s="228" t="s">
        <v>168</v>
      </c>
      <c r="T239" s="228" t="s">
        <v>136</v>
      </c>
      <c r="U239" s="228">
        <v>0.48749999999999999</v>
      </c>
      <c r="V239" s="228">
        <f>ROUND(E239*U239,2)</f>
        <v>1.46</v>
      </c>
      <c r="W239" s="228"/>
      <c r="X239" s="228" t="s">
        <v>164</v>
      </c>
      <c r="Y239" s="209"/>
      <c r="Z239" s="209"/>
      <c r="AA239" s="209"/>
      <c r="AB239" s="209"/>
      <c r="AC239" s="209"/>
      <c r="AD239" s="209"/>
      <c r="AE239" s="209"/>
      <c r="AF239" s="209"/>
      <c r="AG239" s="209" t="s">
        <v>165</v>
      </c>
      <c r="AH239" s="209"/>
      <c r="AI239" s="209"/>
      <c r="AJ239" s="209"/>
      <c r="AK239" s="209"/>
      <c r="AL239" s="209"/>
      <c r="AM239" s="209"/>
      <c r="AN239" s="209"/>
      <c r="AO239" s="209"/>
      <c r="AP239" s="209"/>
      <c r="AQ239" s="209"/>
      <c r="AR239" s="209"/>
      <c r="AS239" s="209"/>
      <c r="AT239" s="209"/>
      <c r="AU239" s="209"/>
      <c r="AV239" s="209"/>
      <c r="AW239" s="209"/>
      <c r="AX239" s="209"/>
      <c r="AY239" s="209"/>
      <c r="AZ239" s="209"/>
      <c r="BA239" s="209"/>
      <c r="BB239" s="209"/>
      <c r="BC239" s="209"/>
      <c r="BD239" s="209"/>
      <c r="BE239" s="209"/>
      <c r="BF239" s="209"/>
      <c r="BG239" s="209"/>
      <c r="BH239" s="209"/>
    </row>
    <row r="240" spans="1:60" outlineLevel="1" x14ac:dyDescent="0.25">
      <c r="A240" s="243">
        <v>106</v>
      </c>
      <c r="B240" s="244" t="s">
        <v>361</v>
      </c>
      <c r="C240" s="251" t="s">
        <v>362</v>
      </c>
      <c r="D240" s="245" t="s">
        <v>163</v>
      </c>
      <c r="E240" s="246">
        <v>1</v>
      </c>
      <c r="F240" s="247"/>
      <c r="G240" s="248">
        <f>ROUND(E240*F240,2)</f>
        <v>0</v>
      </c>
      <c r="H240" s="229">
        <v>0</v>
      </c>
      <c r="I240" s="228">
        <f>ROUND(E240*H240,2)</f>
        <v>0</v>
      </c>
      <c r="J240" s="229">
        <v>2645</v>
      </c>
      <c r="K240" s="228">
        <f>ROUND(E240*J240,2)</f>
        <v>2645</v>
      </c>
      <c r="L240" s="228">
        <v>15</v>
      </c>
      <c r="M240" s="228">
        <f>G240*(1+L240/100)</f>
        <v>0</v>
      </c>
      <c r="N240" s="228">
        <v>0</v>
      </c>
      <c r="O240" s="228">
        <f>ROUND(E240*N240,2)</f>
        <v>0</v>
      </c>
      <c r="P240" s="228">
        <v>0.12634999999999999</v>
      </c>
      <c r="Q240" s="228">
        <f>ROUND(E240*P240,2)</f>
        <v>0.13</v>
      </c>
      <c r="R240" s="228"/>
      <c r="S240" s="228" t="s">
        <v>168</v>
      </c>
      <c r="T240" s="228" t="s">
        <v>136</v>
      </c>
      <c r="U240" s="228">
        <v>5.0049999999999999</v>
      </c>
      <c r="V240" s="228">
        <f>ROUND(E240*U240,2)</f>
        <v>5.01</v>
      </c>
      <c r="W240" s="228"/>
      <c r="X240" s="228" t="s">
        <v>164</v>
      </c>
      <c r="Y240" s="209"/>
      <c r="Z240" s="209"/>
      <c r="AA240" s="209"/>
      <c r="AB240" s="209"/>
      <c r="AC240" s="209"/>
      <c r="AD240" s="209"/>
      <c r="AE240" s="209"/>
      <c r="AF240" s="209"/>
      <c r="AG240" s="209" t="s">
        <v>165</v>
      </c>
      <c r="AH240" s="209"/>
      <c r="AI240" s="209"/>
      <c r="AJ240" s="209"/>
      <c r="AK240" s="209"/>
      <c r="AL240" s="209"/>
      <c r="AM240" s="209"/>
      <c r="AN240" s="209"/>
      <c r="AO240" s="209"/>
      <c r="AP240" s="209"/>
      <c r="AQ240" s="209"/>
      <c r="AR240" s="209"/>
      <c r="AS240" s="209"/>
      <c r="AT240" s="209"/>
      <c r="AU240" s="209"/>
      <c r="AV240" s="209"/>
      <c r="AW240" s="209"/>
      <c r="AX240" s="209"/>
      <c r="AY240" s="209"/>
      <c r="AZ240" s="209"/>
      <c r="BA240" s="209"/>
      <c r="BB240" s="209"/>
      <c r="BC240" s="209"/>
      <c r="BD240" s="209"/>
      <c r="BE240" s="209"/>
      <c r="BF240" s="209"/>
      <c r="BG240" s="209"/>
      <c r="BH240" s="209"/>
    </row>
    <row r="241" spans="1:60" outlineLevel="1" x14ac:dyDescent="0.25">
      <c r="A241" s="243">
        <v>107</v>
      </c>
      <c r="B241" s="244" t="s">
        <v>363</v>
      </c>
      <c r="C241" s="251" t="s">
        <v>364</v>
      </c>
      <c r="D241" s="245" t="s">
        <v>0</v>
      </c>
      <c r="E241" s="246">
        <v>61.473999999999997</v>
      </c>
      <c r="F241" s="247"/>
      <c r="G241" s="248">
        <f>ROUND(E241*F241,2)</f>
        <v>0</v>
      </c>
      <c r="H241" s="229">
        <v>0</v>
      </c>
      <c r="I241" s="228">
        <f>ROUND(E241*H241,2)</f>
        <v>0</v>
      </c>
      <c r="J241" s="229">
        <v>0.6</v>
      </c>
      <c r="K241" s="228">
        <f>ROUND(E241*J241,2)</f>
        <v>36.880000000000003</v>
      </c>
      <c r="L241" s="228">
        <v>15</v>
      </c>
      <c r="M241" s="228">
        <f>G241*(1+L241/100)</f>
        <v>0</v>
      </c>
      <c r="N241" s="228">
        <v>0</v>
      </c>
      <c r="O241" s="228">
        <f>ROUND(E241*N241,2)</f>
        <v>0</v>
      </c>
      <c r="P241" s="228">
        <v>0</v>
      </c>
      <c r="Q241" s="228">
        <f>ROUND(E241*P241,2)</f>
        <v>0</v>
      </c>
      <c r="R241" s="228"/>
      <c r="S241" s="228" t="s">
        <v>168</v>
      </c>
      <c r="T241" s="228" t="s">
        <v>136</v>
      </c>
      <c r="U241" s="228">
        <v>0</v>
      </c>
      <c r="V241" s="228">
        <f>ROUND(E241*U241,2)</f>
        <v>0</v>
      </c>
      <c r="W241" s="228"/>
      <c r="X241" s="228" t="s">
        <v>261</v>
      </c>
      <c r="Y241" s="209"/>
      <c r="Z241" s="209"/>
      <c r="AA241" s="209"/>
      <c r="AB241" s="209"/>
      <c r="AC241" s="209"/>
      <c r="AD241" s="209"/>
      <c r="AE241" s="209"/>
      <c r="AF241" s="209"/>
      <c r="AG241" s="209" t="s">
        <v>262</v>
      </c>
      <c r="AH241" s="209"/>
      <c r="AI241" s="209"/>
      <c r="AJ241" s="209"/>
      <c r="AK241" s="209"/>
      <c r="AL241" s="209"/>
      <c r="AM241" s="209"/>
      <c r="AN241" s="209"/>
      <c r="AO241" s="209"/>
      <c r="AP241" s="209"/>
      <c r="AQ241" s="209"/>
      <c r="AR241" s="209"/>
      <c r="AS241" s="209"/>
      <c r="AT241" s="209"/>
      <c r="AU241" s="209"/>
      <c r="AV241" s="209"/>
      <c r="AW241" s="209"/>
      <c r="AX241" s="209"/>
      <c r="AY241" s="209"/>
      <c r="AZ241" s="209"/>
      <c r="BA241" s="209"/>
      <c r="BB241" s="209"/>
      <c r="BC241" s="209"/>
      <c r="BD241" s="209"/>
      <c r="BE241" s="209"/>
      <c r="BF241" s="209"/>
      <c r="BG241" s="209"/>
      <c r="BH241" s="209"/>
    </row>
    <row r="242" spans="1:60" x14ac:dyDescent="0.25">
      <c r="A242" s="231" t="s">
        <v>130</v>
      </c>
      <c r="B242" s="232" t="s">
        <v>80</v>
      </c>
      <c r="C242" s="250" t="s">
        <v>81</v>
      </c>
      <c r="D242" s="233"/>
      <c r="E242" s="234"/>
      <c r="F242" s="235"/>
      <c r="G242" s="236">
        <f>SUMIF(AG243:AG276,"&lt;&gt;NOR",G243:G276)</f>
        <v>0</v>
      </c>
      <c r="H242" s="230"/>
      <c r="I242" s="230">
        <f>SUM(I243:I276)</f>
        <v>30102.080000000002</v>
      </c>
      <c r="J242" s="230"/>
      <c r="K242" s="230">
        <f>SUM(K243:K276)</f>
        <v>87156.029999999984</v>
      </c>
      <c r="L242" s="230"/>
      <c r="M242" s="230">
        <f>SUM(M243:M276)</f>
        <v>0</v>
      </c>
      <c r="N242" s="230"/>
      <c r="O242" s="230">
        <f>SUM(O243:O276)</f>
        <v>0.08</v>
      </c>
      <c r="P242" s="230"/>
      <c r="Q242" s="230">
        <f>SUM(Q243:Q276)</f>
        <v>0.23</v>
      </c>
      <c r="R242" s="230"/>
      <c r="S242" s="230"/>
      <c r="T242" s="230"/>
      <c r="U242" s="230"/>
      <c r="V242" s="230">
        <f>SUM(V243:V276)</f>
        <v>26.68</v>
      </c>
      <c r="W242" s="230"/>
      <c r="X242" s="230"/>
      <c r="AG242" t="s">
        <v>131</v>
      </c>
    </row>
    <row r="243" spans="1:60" outlineLevel="1" x14ac:dyDescent="0.25">
      <c r="A243" s="243">
        <v>108</v>
      </c>
      <c r="B243" s="244" t="s">
        <v>365</v>
      </c>
      <c r="C243" s="251" t="s">
        <v>366</v>
      </c>
      <c r="D243" s="245" t="s">
        <v>163</v>
      </c>
      <c r="E243" s="246">
        <v>2</v>
      </c>
      <c r="F243" s="247"/>
      <c r="G243" s="248">
        <f>ROUND(E243*F243,2)</f>
        <v>0</v>
      </c>
      <c r="H243" s="229">
        <v>0</v>
      </c>
      <c r="I243" s="228">
        <f>ROUND(E243*H243,2)</f>
        <v>0</v>
      </c>
      <c r="J243" s="229">
        <v>563.5</v>
      </c>
      <c r="K243" s="228">
        <f>ROUND(E243*J243,2)</f>
        <v>1127</v>
      </c>
      <c r="L243" s="228">
        <v>15</v>
      </c>
      <c r="M243" s="228">
        <f>G243*(1+L243/100)</f>
        <v>0</v>
      </c>
      <c r="N243" s="228">
        <v>0</v>
      </c>
      <c r="O243" s="228">
        <f>ROUND(E243*N243,2)</f>
        <v>0</v>
      </c>
      <c r="P243" s="228">
        <v>0</v>
      </c>
      <c r="Q243" s="228">
        <f>ROUND(E243*P243,2)</f>
        <v>0</v>
      </c>
      <c r="R243" s="228"/>
      <c r="S243" s="228" t="s">
        <v>168</v>
      </c>
      <c r="T243" s="228" t="s">
        <v>136</v>
      </c>
      <c r="U243" s="228">
        <v>0.08</v>
      </c>
      <c r="V243" s="228">
        <f>ROUND(E243*U243,2)</f>
        <v>0.16</v>
      </c>
      <c r="W243" s="228"/>
      <c r="X243" s="228" t="s">
        <v>164</v>
      </c>
      <c r="Y243" s="209"/>
      <c r="Z243" s="209"/>
      <c r="AA243" s="209"/>
      <c r="AB243" s="209"/>
      <c r="AC243" s="209"/>
      <c r="AD243" s="209"/>
      <c r="AE243" s="209"/>
      <c r="AF243" s="209"/>
      <c r="AG243" s="209" t="s">
        <v>165</v>
      </c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</row>
    <row r="244" spans="1:60" ht="40.799999999999997" outlineLevel="1" x14ac:dyDescent="0.25">
      <c r="A244" s="243">
        <v>109</v>
      </c>
      <c r="B244" s="244" t="s">
        <v>367</v>
      </c>
      <c r="C244" s="251" t="s">
        <v>368</v>
      </c>
      <c r="D244" s="245" t="s">
        <v>163</v>
      </c>
      <c r="E244" s="246">
        <v>1</v>
      </c>
      <c r="F244" s="247"/>
      <c r="G244" s="248">
        <f>ROUND(E244*F244,2)</f>
        <v>0</v>
      </c>
      <c r="H244" s="229">
        <v>0</v>
      </c>
      <c r="I244" s="228">
        <f>ROUND(E244*H244,2)</f>
        <v>0</v>
      </c>
      <c r="J244" s="229">
        <v>7475</v>
      </c>
      <c r="K244" s="228">
        <f>ROUND(E244*J244,2)</f>
        <v>7475</v>
      </c>
      <c r="L244" s="228">
        <v>15</v>
      </c>
      <c r="M244" s="228">
        <f>G244*(1+L244/100)</f>
        <v>0</v>
      </c>
      <c r="N244" s="228">
        <v>0</v>
      </c>
      <c r="O244" s="228">
        <f>ROUND(E244*N244,2)</f>
        <v>0</v>
      </c>
      <c r="P244" s="228">
        <v>0</v>
      </c>
      <c r="Q244" s="228">
        <f>ROUND(E244*P244,2)</f>
        <v>0</v>
      </c>
      <c r="R244" s="228"/>
      <c r="S244" s="228" t="s">
        <v>135</v>
      </c>
      <c r="T244" s="228" t="s">
        <v>136</v>
      </c>
      <c r="U244" s="228">
        <v>0</v>
      </c>
      <c r="V244" s="228">
        <f>ROUND(E244*U244,2)</f>
        <v>0</v>
      </c>
      <c r="W244" s="228"/>
      <c r="X244" s="228" t="s">
        <v>164</v>
      </c>
      <c r="Y244" s="209"/>
      <c r="Z244" s="209"/>
      <c r="AA244" s="209"/>
      <c r="AB244" s="209"/>
      <c r="AC244" s="209"/>
      <c r="AD244" s="209"/>
      <c r="AE244" s="209"/>
      <c r="AF244" s="209"/>
      <c r="AG244" s="209" t="s">
        <v>165</v>
      </c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</row>
    <row r="245" spans="1:60" outlineLevel="1" x14ac:dyDescent="0.25">
      <c r="A245" s="243">
        <v>110</v>
      </c>
      <c r="B245" s="244" t="s">
        <v>369</v>
      </c>
      <c r="C245" s="251" t="s">
        <v>370</v>
      </c>
      <c r="D245" s="245" t="s">
        <v>158</v>
      </c>
      <c r="E245" s="246">
        <v>2</v>
      </c>
      <c r="F245" s="247"/>
      <c r="G245" s="248">
        <f>ROUND(E245*F245,2)</f>
        <v>0</v>
      </c>
      <c r="H245" s="229">
        <v>13.63</v>
      </c>
      <c r="I245" s="228">
        <f>ROUND(E245*H245,2)</f>
        <v>27.26</v>
      </c>
      <c r="J245" s="229">
        <v>216.37</v>
      </c>
      <c r="K245" s="228">
        <f>ROUND(E245*J245,2)</f>
        <v>432.74</v>
      </c>
      <c r="L245" s="228">
        <v>15</v>
      </c>
      <c r="M245" s="228">
        <f>G245*(1+L245/100)</f>
        <v>0</v>
      </c>
      <c r="N245" s="228">
        <v>8.9999999999999998E-4</v>
      </c>
      <c r="O245" s="228">
        <f>ROUND(E245*N245,2)</f>
        <v>0</v>
      </c>
      <c r="P245" s="228">
        <v>0</v>
      </c>
      <c r="Q245" s="228">
        <f>ROUND(E245*P245,2)</f>
        <v>0</v>
      </c>
      <c r="R245" s="228"/>
      <c r="S245" s="228" t="s">
        <v>135</v>
      </c>
      <c r="T245" s="228" t="s">
        <v>136</v>
      </c>
      <c r="U245" s="228">
        <v>2.29</v>
      </c>
      <c r="V245" s="228">
        <f>ROUND(E245*U245,2)</f>
        <v>4.58</v>
      </c>
      <c r="W245" s="228"/>
      <c r="X245" s="228" t="s">
        <v>164</v>
      </c>
      <c r="Y245" s="209"/>
      <c r="Z245" s="209"/>
      <c r="AA245" s="209"/>
      <c r="AB245" s="209"/>
      <c r="AC245" s="209"/>
      <c r="AD245" s="209"/>
      <c r="AE245" s="209"/>
      <c r="AF245" s="209"/>
      <c r="AG245" s="209" t="s">
        <v>165</v>
      </c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</row>
    <row r="246" spans="1:60" ht="20.399999999999999" outlineLevel="1" x14ac:dyDescent="0.25">
      <c r="A246" s="243">
        <v>111</v>
      </c>
      <c r="B246" s="244" t="s">
        <v>371</v>
      </c>
      <c r="C246" s="251" t="s">
        <v>372</v>
      </c>
      <c r="D246" s="245" t="s">
        <v>163</v>
      </c>
      <c r="E246" s="246">
        <v>8</v>
      </c>
      <c r="F246" s="247"/>
      <c r="G246" s="248">
        <f>ROUND(E246*F246,2)</f>
        <v>0</v>
      </c>
      <c r="H246" s="229">
        <v>0</v>
      </c>
      <c r="I246" s="228">
        <f>ROUND(E246*H246,2)</f>
        <v>0</v>
      </c>
      <c r="J246" s="229">
        <v>402.5</v>
      </c>
      <c r="K246" s="228">
        <f>ROUND(E246*J246,2)</f>
        <v>3220</v>
      </c>
      <c r="L246" s="228">
        <v>15</v>
      </c>
      <c r="M246" s="228">
        <f>G246*(1+L246/100)</f>
        <v>0</v>
      </c>
      <c r="N246" s="228">
        <v>0</v>
      </c>
      <c r="O246" s="228">
        <f>ROUND(E246*N246,2)</f>
        <v>0</v>
      </c>
      <c r="P246" s="228">
        <v>0</v>
      </c>
      <c r="Q246" s="228">
        <f>ROUND(E246*P246,2)</f>
        <v>0</v>
      </c>
      <c r="R246" s="228"/>
      <c r="S246" s="228" t="s">
        <v>135</v>
      </c>
      <c r="T246" s="228" t="s">
        <v>136</v>
      </c>
      <c r="U246" s="228">
        <v>0</v>
      </c>
      <c r="V246" s="228">
        <f>ROUND(E246*U246,2)</f>
        <v>0</v>
      </c>
      <c r="W246" s="228"/>
      <c r="X246" s="228" t="s">
        <v>164</v>
      </c>
      <c r="Y246" s="209"/>
      <c r="Z246" s="209"/>
      <c r="AA246" s="209"/>
      <c r="AB246" s="209"/>
      <c r="AC246" s="209"/>
      <c r="AD246" s="209"/>
      <c r="AE246" s="209"/>
      <c r="AF246" s="209"/>
      <c r="AG246" s="209" t="s">
        <v>165</v>
      </c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</row>
    <row r="247" spans="1:60" ht="40.799999999999997" outlineLevel="1" x14ac:dyDescent="0.25">
      <c r="A247" s="243">
        <v>112</v>
      </c>
      <c r="B247" s="244" t="s">
        <v>373</v>
      </c>
      <c r="C247" s="251" t="s">
        <v>374</v>
      </c>
      <c r="D247" s="245" t="s">
        <v>163</v>
      </c>
      <c r="E247" s="246">
        <v>1</v>
      </c>
      <c r="F247" s="247"/>
      <c r="G247" s="248">
        <f>ROUND(E247*F247,2)</f>
        <v>0</v>
      </c>
      <c r="H247" s="229">
        <v>0</v>
      </c>
      <c r="I247" s="228">
        <f>ROUND(E247*H247,2)</f>
        <v>0</v>
      </c>
      <c r="J247" s="229">
        <v>14352</v>
      </c>
      <c r="K247" s="228">
        <f>ROUND(E247*J247,2)</f>
        <v>14352</v>
      </c>
      <c r="L247" s="228">
        <v>15</v>
      </c>
      <c r="M247" s="228">
        <f>G247*(1+L247/100)</f>
        <v>0</v>
      </c>
      <c r="N247" s="228">
        <v>0</v>
      </c>
      <c r="O247" s="228">
        <f>ROUND(E247*N247,2)</f>
        <v>0</v>
      </c>
      <c r="P247" s="228">
        <v>0</v>
      </c>
      <c r="Q247" s="228">
        <f>ROUND(E247*P247,2)</f>
        <v>0</v>
      </c>
      <c r="R247" s="228"/>
      <c r="S247" s="228" t="s">
        <v>135</v>
      </c>
      <c r="T247" s="228" t="s">
        <v>136</v>
      </c>
      <c r="U247" s="228">
        <v>0.95</v>
      </c>
      <c r="V247" s="228">
        <f>ROUND(E247*U247,2)</f>
        <v>0.95</v>
      </c>
      <c r="W247" s="228"/>
      <c r="X247" s="228" t="s">
        <v>164</v>
      </c>
      <c r="Y247" s="209"/>
      <c r="Z247" s="209"/>
      <c r="AA247" s="209"/>
      <c r="AB247" s="209"/>
      <c r="AC247" s="209"/>
      <c r="AD247" s="209"/>
      <c r="AE247" s="209"/>
      <c r="AF247" s="209"/>
      <c r="AG247" s="209" t="s">
        <v>165</v>
      </c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</row>
    <row r="248" spans="1:60" ht="20.399999999999999" outlineLevel="1" x14ac:dyDescent="0.25">
      <c r="A248" s="243">
        <v>113</v>
      </c>
      <c r="B248" s="244" t="s">
        <v>375</v>
      </c>
      <c r="C248" s="251" t="s">
        <v>376</v>
      </c>
      <c r="D248" s="245" t="s">
        <v>163</v>
      </c>
      <c r="E248" s="246">
        <v>8</v>
      </c>
      <c r="F248" s="247"/>
      <c r="G248" s="248">
        <f>ROUND(E248*F248,2)</f>
        <v>0</v>
      </c>
      <c r="H248" s="229">
        <v>0</v>
      </c>
      <c r="I248" s="228">
        <f>ROUND(E248*H248,2)</f>
        <v>0</v>
      </c>
      <c r="J248" s="229">
        <v>402.5</v>
      </c>
      <c r="K248" s="228">
        <f>ROUND(E248*J248,2)</f>
        <v>3220</v>
      </c>
      <c r="L248" s="228">
        <v>15</v>
      </c>
      <c r="M248" s="228">
        <f>G248*(1+L248/100)</f>
        <v>0</v>
      </c>
      <c r="N248" s="228">
        <v>0</v>
      </c>
      <c r="O248" s="228">
        <f>ROUND(E248*N248,2)</f>
        <v>0</v>
      </c>
      <c r="P248" s="228">
        <v>0</v>
      </c>
      <c r="Q248" s="228">
        <f>ROUND(E248*P248,2)</f>
        <v>0</v>
      </c>
      <c r="R248" s="228"/>
      <c r="S248" s="228" t="s">
        <v>135</v>
      </c>
      <c r="T248" s="228" t="s">
        <v>136</v>
      </c>
      <c r="U248" s="228">
        <v>0.95</v>
      </c>
      <c r="V248" s="228">
        <f>ROUND(E248*U248,2)</f>
        <v>7.6</v>
      </c>
      <c r="W248" s="228"/>
      <c r="X248" s="228" t="s">
        <v>164</v>
      </c>
      <c r="Y248" s="209"/>
      <c r="Z248" s="209"/>
      <c r="AA248" s="209"/>
      <c r="AB248" s="209"/>
      <c r="AC248" s="209"/>
      <c r="AD248" s="209"/>
      <c r="AE248" s="209"/>
      <c r="AF248" s="209"/>
      <c r="AG248" s="209" t="s">
        <v>165</v>
      </c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</row>
    <row r="249" spans="1:60" ht="20.399999999999999" outlineLevel="1" x14ac:dyDescent="0.25">
      <c r="A249" s="243">
        <v>114</v>
      </c>
      <c r="B249" s="244" t="s">
        <v>377</v>
      </c>
      <c r="C249" s="251" t="s">
        <v>378</v>
      </c>
      <c r="D249" s="245" t="s">
        <v>163</v>
      </c>
      <c r="E249" s="246">
        <v>3</v>
      </c>
      <c r="F249" s="247"/>
      <c r="G249" s="248">
        <f>ROUND(E249*F249,2)</f>
        <v>0</v>
      </c>
      <c r="H249" s="229">
        <v>2676.4</v>
      </c>
      <c r="I249" s="228">
        <f>ROUND(E249*H249,2)</f>
        <v>8029.2</v>
      </c>
      <c r="J249" s="229">
        <v>0</v>
      </c>
      <c r="K249" s="228">
        <f>ROUND(E249*J249,2)</f>
        <v>0</v>
      </c>
      <c r="L249" s="228">
        <v>15</v>
      </c>
      <c r="M249" s="228">
        <f>G249*(1+L249/100)</f>
        <v>0</v>
      </c>
      <c r="N249" s="228">
        <v>1.2999999999999999E-2</v>
      </c>
      <c r="O249" s="228">
        <f>ROUND(E249*N249,2)</f>
        <v>0.04</v>
      </c>
      <c r="P249" s="228">
        <v>0</v>
      </c>
      <c r="Q249" s="228">
        <f>ROUND(E249*P249,2)</f>
        <v>0</v>
      </c>
      <c r="R249" s="228"/>
      <c r="S249" s="228" t="s">
        <v>135</v>
      </c>
      <c r="T249" s="228" t="s">
        <v>136</v>
      </c>
      <c r="U249" s="228">
        <v>0</v>
      </c>
      <c r="V249" s="228">
        <f>ROUND(E249*U249,2)</f>
        <v>0</v>
      </c>
      <c r="W249" s="228"/>
      <c r="X249" s="228" t="s">
        <v>178</v>
      </c>
      <c r="Y249" s="209"/>
      <c r="Z249" s="209"/>
      <c r="AA249" s="209"/>
      <c r="AB249" s="209"/>
      <c r="AC249" s="209"/>
      <c r="AD249" s="209"/>
      <c r="AE249" s="209"/>
      <c r="AF249" s="209"/>
      <c r="AG249" s="209" t="s">
        <v>379</v>
      </c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</row>
    <row r="250" spans="1:60" ht="40.799999999999997" outlineLevel="1" x14ac:dyDescent="0.25">
      <c r="A250" s="243">
        <v>115</v>
      </c>
      <c r="B250" s="244" t="s">
        <v>380</v>
      </c>
      <c r="C250" s="251" t="s">
        <v>381</v>
      </c>
      <c r="D250" s="245" t="s">
        <v>265</v>
      </c>
      <c r="E250" s="246">
        <v>1</v>
      </c>
      <c r="F250" s="247"/>
      <c r="G250" s="248">
        <f>ROUND(E250*F250,2)</f>
        <v>0</v>
      </c>
      <c r="H250" s="229">
        <v>14375</v>
      </c>
      <c r="I250" s="228">
        <f>ROUND(E250*H250,2)</f>
        <v>14375</v>
      </c>
      <c r="J250" s="229">
        <v>0</v>
      </c>
      <c r="K250" s="228">
        <f>ROUND(E250*J250,2)</f>
        <v>0</v>
      </c>
      <c r="L250" s="228">
        <v>15</v>
      </c>
      <c r="M250" s="228">
        <f>G250*(1+L250/100)</f>
        <v>0</v>
      </c>
      <c r="N250" s="228">
        <v>0</v>
      </c>
      <c r="O250" s="228">
        <f>ROUND(E250*N250,2)</f>
        <v>0</v>
      </c>
      <c r="P250" s="228">
        <v>0</v>
      </c>
      <c r="Q250" s="228">
        <f>ROUND(E250*P250,2)</f>
        <v>0</v>
      </c>
      <c r="R250" s="228"/>
      <c r="S250" s="228" t="s">
        <v>135</v>
      </c>
      <c r="T250" s="228" t="s">
        <v>136</v>
      </c>
      <c r="U250" s="228">
        <v>0</v>
      </c>
      <c r="V250" s="228">
        <f>ROUND(E250*U250,2)</f>
        <v>0</v>
      </c>
      <c r="W250" s="228"/>
      <c r="X250" s="228" t="s">
        <v>178</v>
      </c>
      <c r="Y250" s="209"/>
      <c r="Z250" s="209"/>
      <c r="AA250" s="209"/>
      <c r="AB250" s="209"/>
      <c r="AC250" s="209"/>
      <c r="AD250" s="209"/>
      <c r="AE250" s="209"/>
      <c r="AF250" s="209"/>
      <c r="AG250" s="209" t="s">
        <v>379</v>
      </c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</row>
    <row r="251" spans="1:60" ht="20.399999999999999" outlineLevel="1" x14ac:dyDescent="0.25">
      <c r="A251" s="243">
        <v>116</v>
      </c>
      <c r="B251" s="244" t="s">
        <v>382</v>
      </c>
      <c r="C251" s="251" t="s">
        <v>383</v>
      </c>
      <c r="D251" s="245" t="s">
        <v>163</v>
      </c>
      <c r="E251" s="246">
        <v>1</v>
      </c>
      <c r="F251" s="247"/>
      <c r="G251" s="248">
        <f>ROUND(E251*F251,2)</f>
        <v>0</v>
      </c>
      <c r="H251" s="229">
        <v>3122.4</v>
      </c>
      <c r="I251" s="228">
        <f>ROUND(E251*H251,2)</f>
        <v>3122.4</v>
      </c>
      <c r="J251" s="229">
        <v>0</v>
      </c>
      <c r="K251" s="228">
        <f>ROUND(E251*J251,2)</f>
        <v>0</v>
      </c>
      <c r="L251" s="228">
        <v>15</v>
      </c>
      <c r="M251" s="228">
        <f>G251*(1+L251/100)</f>
        <v>0</v>
      </c>
      <c r="N251" s="228">
        <v>0.02</v>
      </c>
      <c r="O251" s="228">
        <f>ROUND(E251*N251,2)</f>
        <v>0.02</v>
      </c>
      <c r="P251" s="228">
        <v>0</v>
      </c>
      <c r="Q251" s="228">
        <f>ROUND(E251*P251,2)</f>
        <v>0</v>
      </c>
      <c r="R251" s="228"/>
      <c r="S251" s="228" t="s">
        <v>135</v>
      </c>
      <c r="T251" s="228" t="s">
        <v>136</v>
      </c>
      <c r="U251" s="228">
        <v>0</v>
      </c>
      <c r="V251" s="228">
        <f>ROUND(E251*U251,2)</f>
        <v>0</v>
      </c>
      <c r="W251" s="228"/>
      <c r="X251" s="228" t="s">
        <v>159</v>
      </c>
      <c r="Y251" s="209"/>
      <c r="Z251" s="209"/>
      <c r="AA251" s="209"/>
      <c r="AB251" s="209"/>
      <c r="AC251" s="209"/>
      <c r="AD251" s="209"/>
      <c r="AE251" s="209"/>
      <c r="AF251" s="209"/>
      <c r="AG251" s="209" t="s">
        <v>160</v>
      </c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</row>
    <row r="252" spans="1:60" ht="20.399999999999999" outlineLevel="1" x14ac:dyDescent="0.25">
      <c r="A252" s="243">
        <v>117</v>
      </c>
      <c r="B252" s="244" t="s">
        <v>384</v>
      </c>
      <c r="C252" s="251" t="s">
        <v>385</v>
      </c>
      <c r="D252" s="245" t="s">
        <v>163</v>
      </c>
      <c r="E252" s="246">
        <v>1</v>
      </c>
      <c r="F252" s="247"/>
      <c r="G252" s="248">
        <f>ROUND(E252*F252,2)</f>
        <v>0</v>
      </c>
      <c r="H252" s="229">
        <v>4427.5</v>
      </c>
      <c r="I252" s="228">
        <f>ROUND(E252*H252,2)</f>
        <v>4427.5</v>
      </c>
      <c r="J252" s="229">
        <v>0</v>
      </c>
      <c r="K252" s="228">
        <f>ROUND(E252*J252,2)</f>
        <v>0</v>
      </c>
      <c r="L252" s="228">
        <v>15</v>
      </c>
      <c r="M252" s="228">
        <f>G252*(1+L252/100)</f>
        <v>0</v>
      </c>
      <c r="N252" s="228">
        <v>0.02</v>
      </c>
      <c r="O252" s="228">
        <f>ROUND(E252*N252,2)</f>
        <v>0.02</v>
      </c>
      <c r="P252" s="228">
        <v>0</v>
      </c>
      <c r="Q252" s="228">
        <f>ROUND(E252*P252,2)</f>
        <v>0</v>
      </c>
      <c r="R252" s="228"/>
      <c r="S252" s="228" t="s">
        <v>135</v>
      </c>
      <c r="T252" s="228" t="s">
        <v>136</v>
      </c>
      <c r="U252" s="228">
        <v>0</v>
      </c>
      <c r="V252" s="228">
        <f>ROUND(E252*U252,2)</f>
        <v>0</v>
      </c>
      <c r="W252" s="228"/>
      <c r="X252" s="228" t="s">
        <v>159</v>
      </c>
      <c r="Y252" s="209"/>
      <c r="Z252" s="209"/>
      <c r="AA252" s="209"/>
      <c r="AB252" s="209"/>
      <c r="AC252" s="209"/>
      <c r="AD252" s="209"/>
      <c r="AE252" s="209"/>
      <c r="AF252" s="209"/>
      <c r="AG252" s="209" t="s">
        <v>160</v>
      </c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</row>
    <row r="253" spans="1:60" outlineLevel="1" x14ac:dyDescent="0.25">
      <c r="A253" s="243">
        <v>118</v>
      </c>
      <c r="B253" s="244" t="s">
        <v>386</v>
      </c>
      <c r="C253" s="251" t="s">
        <v>387</v>
      </c>
      <c r="D253" s="245" t="s">
        <v>163</v>
      </c>
      <c r="E253" s="246">
        <v>1</v>
      </c>
      <c r="F253" s="247"/>
      <c r="G253" s="248">
        <f>ROUND(E253*F253,2)</f>
        <v>0</v>
      </c>
      <c r="H253" s="229">
        <v>0</v>
      </c>
      <c r="I253" s="228">
        <f>ROUND(E253*H253,2)</f>
        <v>0</v>
      </c>
      <c r="J253" s="229">
        <v>2288.5</v>
      </c>
      <c r="K253" s="228">
        <f>ROUND(E253*J253,2)</f>
        <v>2288.5</v>
      </c>
      <c r="L253" s="228">
        <v>15</v>
      </c>
      <c r="M253" s="228">
        <f>G253*(1+L253/100)</f>
        <v>0</v>
      </c>
      <c r="N253" s="228">
        <v>0</v>
      </c>
      <c r="O253" s="228">
        <f>ROUND(E253*N253,2)</f>
        <v>0</v>
      </c>
      <c r="P253" s="228">
        <v>0</v>
      </c>
      <c r="Q253" s="228">
        <f>ROUND(E253*P253,2)</f>
        <v>0</v>
      </c>
      <c r="R253" s="228"/>
      <c r="S253" s="228" t="s">
        <v>135</v>
      </c>
      <c r="T253" s="228" t="s">
        <v>136</v>
      </c>
      <c r="U253" s="228">
        <v>0</v>
      </c>
      <c r="V253" s="228">
        <f>ROUND(E253*U253,2)</f>
        <v>0</v>
      </c>
      <c r="W253" s="228"/>
      <c r="X253" s="228" t="s">
        <v>178</v>
      </c>
      <c r="Y253" s="209"/>
      <c r="Z253" s="209"/>
      <c r="AA253" s="209"/>
      <c r="AB253" s="209"/>
      <c r="AC253" s="209"/>
      <c r="AD253" s="209"/>
      <c r="AE253" s="209"/>
      <c r="AF253" s="209"/>
      <c r="AG253" s="209" t="s">
        <v>179</v>
      </c>
      <c r="AH253" s="209"/>
      <c r="AI253" s="209"/>
      <c r="AJ253" s="209"/>
      <c r="AK253" s="209"/>
      <c r="AL253" s="209"/>
      <c r="AM253" s="209"/>
      <c r="AN253" s="209"/>
      <c r="AO253" s="209"/>
      <c r="AP253" s="209"/>
      <c r="AQ253" s="209"/>
      <c r="AR253" s="209"/>
      <c r="AS253" s="209"/>
      <c r="AT253" s="209"/>
      <c r="AU253" s="209"/>
      <c r="AV253" s="209"/>
      <c r="AW253" s="209"/>
      <c r="AX253" s="209"/>
      <c r="AY253" s="209"/>
      <c r="AZ253" s="209"/>
      <c r="BA253" s="209"/>
      <c r="BB253" s="209"/>
      <c r="BC253" s="209"/>
      <c r="BD253" s="209"/>
      <c r="BE253" s="209"/>
      <c r="BF253" s="209"/>
      <c r="BG253" s="209"/>
      <c r="BH253" s="209"/>
    </row>
    <row r="254" spans="1:60" ht="20.399999999999999" outlineLevel="1" x14ac:dyDescent="0.25">
      <c r="A254" s="243">
        <v>119</v>
      </c>
      <c r="B254" s="244" t="s">
        <v>388</v>
      </c>
      <c r="C254" s="251" t="s">
        <v>389</v>
      </c>
      <c r="D254" s="245" t="s">
        <v>265</v>
      </c>
      <c r="E254" s="246">
        <v>1</v>
      </c>
      <c r="F254" s="247"/>
      <c r="G254" s="248">
        <f>ROUND(E254*F254,2)</f>
        <v>0</v>
      </c>
      <c r="H254" s="229">
        <v>0</v>
      </c>
      <c r="I254" s="228">
        <f>ROUND(E254*H254,2)</f>
        <v>0</v>
      </c>
      <c r="J254" s="229">
        <v>1725</v>
      </c>
      <c r="K254" s="228">
        <f>ROUND(E254*J254,2)</f>
        <v>1725</v>
      </c>
      <c r="L254" s="228">
        <v>15</v>
      </c>
      <c r="M254" s="228">
        <f>G254*(1+L254/100)</f>
        <v>0</v>
      </c>
      <c r="N254" s="228">
        <v>0</v>
      </c>
      <c r="O254" s="228">
        <f>ROUND(E254*N254,2)</f>
        <v>0</v>
      </c>
      <c r="P254" s="228">
        <v>0</v>
      </c>
      <c r="Q254" s="228">
        <f>ROUND(E254*P254,2)</f>
        <v>0</v>
      </c>
      <c r="R254" s="228"/>
      <c r="S254" s="228" t="s">
        <v>135</v>
      </c>
      <c r="T254" s="228" t="s">
        <v>136</v>
      </c>
      <c r="U254" s="228">
        <v>0</v>
      </c>
      <c r="V254" s="228">
        <f>ROUND(E254*U254,2)</f>
        <v>0</v>
      </c>
      <c r="W254" s="228"/>
      <c r="X254" s="228" t="s">
        <v>178</v>
      </c>
      <c r="Y254" s="209"/>
      <c r="Z254" s="209"/>
      <c r="AA254" s="209"/>
      <c r="AB254" s="209"/>
      <c r="AC254" s="209"/>
      <c r="AD254" s="209"/>
      <c r="AE254" s="209"/>
      <c r="AF254" s="209"/>
      <c r="AG254" s="209" t="s">
        <v>179</v>
      </c>
      <c r="AH254" s="209"/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09"/>
      <c r="BD254" s="209"/>
      <c r="BE254" s="209"/>
      <c r="BF254" s="209"/>
      <c r="BG254" s="209"/>
      <c r="BH254" s="209"/>
    </row>
    <row r="255" spans="1:60" ht="20.399999999999999" outlineLevel="1" x14ac:dyDescent="0.25">
      <c r="A255" s="243">
        <v>120</v>
      </c>
      <c r="B255" s="244" t="s">
        <v>390</v>
      </c>
      <c r="C255" s="251" t="s">
        <v>391</v>
      </c>
      <c r="D255" s="245" t="s">
        <v>265</v>
      </c>
      <c r="E255" s="246">
        <v>1</v>
      </c>
      <c r="F255" s="247"/>
      <c r="G255" s="248">
        <f>ROUND(E255*F255,2)</f>
        <v>0</v>
      </c>
      <c r="H255" s="229">
        <v>0</v>
      </c>
      <c r="I255" s="228">
        <f>ROUND(E255*H255,2)</f>
        <v>0</v>
      </c>
      <c r="J255" s="229">
        <v>3427</v>
      </c>
      <c r="K255" s="228">
        <f>ROUND(E255*J255,2)</f>
        <v>3427</v>
      </c>
      <c r="L255" s="228">
        <v>15</v>
      </c>
      <c r="M255" s="228">
        <f>G255*(1+L255/100)</f>
        <v>0</v>
      </c>
      <c r="N255" s="228">
        <v>0</v>
      </c>
      <c r="O255" s="228">
        <f>ROUND(E255*N255,2)</f>
        <v>0</v>
      </c>
      <c r="P255" s="228">
        <v>0</v>
      </c>
      <c r="Q255" s="228">
        <f>ROUND(E255*P255,2)</f>
        <v>0</v>
      </c>
      <c r="R255" s="228"/>
      <c r="S255" s="228" t="s">
        <v>135</v>
      </c>
      <c r="T255" s="228" t="s">
        <v>136</v>
      </c>
      <c r="U255" s="228">
        <v>0</v>
      </c>
      <c r="V255" s="228">
        <f>ROUND(E255*U255,2)</f>
        <v>0</v>
      </c>
      <c r="W255" s="228"/>
      <c r="X255" s="228" t="s">
        <v>178</v>
      </c>
      <c r="Y255" s="209"/>
      <c r="Z255" s="209"/>
      <c r="AA255" s="209"/>
      <c r="AB255" s="209"/>
      <c r="AC255" s="209"/>
      <c r="AD255" s="209"/>
      <c r="AE255" s="209"/>
      <c r="AF255" s="209"/>
      <c r="AG255" s="209" t="s">
        <v>179</v>
      </c>
      <c r="AH255" s="209"/>
      <c r="AI255" s="209"/>
      <c r="AJ255" s="209"/>
      <c r="AK255" s="209"/>
      <c r="AL255" s="209"/>
      <c r="AM255" s="209"/>
      <c r="AN255" s="209"/>
      <c r="AO255" s="209"/>
      <c r="AP255" s="209"/>
      <c r="AQ255" s="209"/>
      <c r="AR255" s="209"/>
      <c r="AS255" s="209"/>
      <c r="AT255" s="209"/>
      <c r="AU255" s="209"/>
      <c r="AV255" s="209"/>
      <c r="AW255" s="209"/>
      <c r="AX255" s="209"/>
      <c r="AY255" s="209"/>
      <c r="AZ255" s="209"/>
      <c r="BA255" s="209"/>
      <c r="BB255" s="209"/>
      <c r="BC255" s="209"/>
      <c r="BD255" s="209"/>
      <c r="BE255" s="209"/>
      <c r="BF255" s="209"/>
      <c r="BG255" s="209"/>
      <c r="BH255" s="209"/>
    </row>
    <row r="256" spans="1:60" ht="20.399999999999999" outlineLevel="1" x14ac:dyDescent="0.25">
      <c r="A256" s="237">
        <v>121</v>
      </c>
      <c r="B256" s="238" t="s">
        <v>392</v>
      </c>
      <c r="C256" s="252" t="s">
        <v>393</v>
      </c>
      <c r="D256" s="239" t="s">
        <v>237</v>
      </c>
      <c r="E256" s="240">
        <v>2.9</v>
      </c>
      <c r="F256" s="241"/>
      <c r="G256" s="242">
        <f>ROUND(E256*F256,2)</f>
        <v>0</v>
      </c>
      <c r="H256" s="229">
        <v>0</v>
      </c>
      <c r="I256" s="228">
        <f>ROUND(E256*H256,2)</f>
        <v>0</v>
      </c>
      <c r="J256" s="229">
        <v>14189</v>
      </c>
      <c r="K256" s="228">
        <f>ROUND(E256*J256,2)</f>
        <v>41148.1</v>
      </c>
      <c r="L256" s="228">
        <v>15</v>
      </c>
      <c r="M256" s="228">
        <f>G256*(1+L256/100)</f>
        <v>0</v>
      </c>
      <c r="N256" s="228">
        <v>0</v>
      </c>
      <c r="O256" s="228">
        <f>ROUND(E256*N256,2)</f>
        <v>0</v>
      </c>
      <c r="P256" s="228">
        <v>0</v>
      </c>
      <c r="Q256" s="228">
        <f>ROUND(E256*P256,2)</f>
        <v>0</v>
      </c>
      <c r="R256" s="228"/>
      <c r="S256" s="228" t="s">
        <v>135</v>
      </c>
      <c r="T256" s="228" t="s">
        <v>136</v>
      </c>
      <c r="U256" s="228">
        <v>0</v>
      </c>
      <c r="V256" s="228">
        <f>ROUND(E256*U256,2)</f>
        <v>0</v>
      </c>
      <c r="W256" s="228"/>
      <c r="X256" s="228" t="s">
        <v>178</v>
      </c>
      <c r="Y256" s="209"/>
      <c r="Z256" s="209"/>
      <c r="AA256" s="209"/>
      <c r="AB256" s="209"/>
      <c r="AC256" s="209"/>
      <c r="AD256" s="209"/>
      <c r="AE256" s="209"/>
      <c r="AF256" s="209"/>
      <c r="AG256" s="209" t="s">
        <v>179</v>
      </c>
      <c r="AH256" s="209"/>
      <c r="AI256" s="209"/>
      <c r="AJ256" s="209"/>
      <c r="AK256" s="209"/>
      <c r="AL256" s="209"/>
      <c r="AM256" s="209"/>
      <c r="AN256" s="209"/>
      <c r="AO256" s="209"/>
      <c r="AP256" s="209"/>
      <c r="AQ256" s="209"/>
      <c r="AR256" s="209"/>
      <c r="AS256" s="209"/>
      <c r="AT256" s="209"/>
      <c r="AU256" s="209"/>
      <c r="AV256" s="209"/>
      <c r="AW256" s="209"/>
      <c r="AX256" s="209"/>
      <c r="AY256" s="209"/>
      <c r="AZ256" s="209"/>
      <c r="BA256" s="209"/>
      <c r="BB256" s="209"/>
      <c r="BC256" s="209"/>
      <c r="BD256" s="209"/>
      <c r="BE256" s="209"/>
      <c r="BF256" s="209"/>
      <c r="BG256" s="209"/>
      <c r="BH256" s="209"/>
    </row>
    <row r="257" spans="1:60" outlineLevel="1" x14ac:dyDescent="0.25">
      <c r="A257" s="226"/>
      <c r="B257" s="227"/>
      <c r="C257" s="264" t="s">
        <v>394</v>
      </c>
      <c r="D257" s="260"/>
      <c r="E257" s="261">
        <v>2.9</v>
      </c>
      <c r="F257" s="228"/>
      <c r="G257" s="228"/>
      <c r="H257" s="228"/>
      <c r="I257" s="228"/>
      <c r="J257" s="228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09"/>
      <c r="Z257" s="209"/>
      <c r="AA257" s="209"/>
      <c r="AB257" s="209"/>
      <c r="AC257" s="209"/>
      <c r="AD257" s="209"/>
      <c r="AE257" s="209"/>
      <c r="AF257" s="209"/>
      <c r="AG257" s="209" t="s">
        <v>173</v>
      </c>
      <c r="AH257" s="209">
        <v>0</v>
      </c>
      <c r="AI257" s="209"/>
      <c r="AJ257" s="209"/>
      <c r="AK257" s="209"/>
      <c r="AL257" s="209"/>
      <c r="AM257" s="209"/>
      <c r="AN257" s="209"/>
      <c r="AO257" s="209"/>
      <c r="AP257" s="209"/>
      <c r="AQ257" s="209"/>
      <c r="AR257" s="209"/>
      <c r="AS257" s="209"/>
      <c r="AT257" s="209"/>
      <c r="AU257" s="209"/>
      <c r="AV257" s="209"/>
      <c r="AW257" s="209"/>
      <c r="AX257" s="209"/>
      <c r="AY257" s="209"/>
      <c r="AZ257" s="209"/>
      <c r="BA257" s="209"/>
      <c r="BB257" s="209"/>
      <c r="BC257" s="209"/>
      <c r="BD257" s="209"/>
      <c r="BE257" s="209"/>
      <c r="BF257" s="209"/>
      <c r="BG257" s="209"/>
      <c r="BH257" s="209"/>
    </row>
    <row r="258" spans="1:60" outlineLevel="1" x14ac:dyDescent="0.25">
      <c r="A258" s="226"/>
      <c r="B258" s="227"/>
      <c r="C258" s="264" t="s">
        <v>395</v>
      </c>
      <c r="D258" s="260"/>
      <c r="E258" s="261"/>
      <c r="F258" s="228"/>
      <c r="G258" s="228"/>
      <c r="H258" s="228"/>
      <c r="I258" s="228"/>
      <c r="J258" s="228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09"/>
      <c r="Z258" s="209"/>
      <c r="AA258" s="209"/>
      <c r="AB258" s="209"/>
      <c r="AC258" s="209"/>
      <c r="AD258" s="209"/>
      <c r="AE258" s="209"/>
      <c r="AF258" s="209"/>
      <c r="AG258" s="209" t="s">
        <v>173</v>
      </c>
      <c r="AH258" s="209">
        <v>0</v>
      </c>
      <c r="AI258" s="209"/>
      <c r="AJ258" s="209"/>
      <c r="AK258" s="209"/>
      <c r="AL258" s="209"/>
      <c r="AM258" s="209"/>
      <c r="AN258" s="209"/>
      <c r="AO258" s="209"/>
      <c r="AP258" s="209"/>
      <c r="AQ258" s="209"/>
      <c r="AR258" s="209"/>
      <c r="AS258" s="209"/>
      <c r="AT258" s="209"/>
      <c r="AU258" s="209"/>
      <c r="AV258" s="209"/>
      <c r="AW258" s="209"/>
      <c r="AX258" s="209"/>
      <c r="AY258" s="209"/>
      <c r="AZ258" s="209"/>
      <c r="BA258" s="209"/>
      <c r="BB258" s="209"/>
      <c r="BC258" s="209"/>
      <c r="BD258" s="209"/>
      <c r="BE258" s="209"/>
      <c r="BF258" s="209"/>
      <c r="BG258" s="209"/>
      <c r="BH258" s="209"/>
    </row>
    <row r="259" spans="1:60" outlineLevel="1" x14ac:dyDescent="0.25">
      <c r="A259" s="226"/>
      <c r="B259" s="227"/>
      <c r="C259" s="264" t="s">
        <v>396</v>
      </c>
      <c r="D259" s="260"/>
      <c r="E259" s="261"/>
      <c r="F259" s="228"/>
      <c r="G259" s="228"/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09"/>
      <c r="Z259" s="209"/>
      <c r="AA259" s="209"/>
      <c r="AB259" s="209"/>
      <c r="AC259" s="209"/>
      <c r="AD259" s="209"/>
      <c r="AE259" s="209"/>
      <c r="AF259" s="209"/>
      <c r="AG259" s="209" t="s">
        <v>173</v>
      </c>
      <c r="AH259" s="209">
        <v>0</v>
      </c>
      <c r="AI259" s="209"/>
      <c r="AJ259" s="209"/>
      <c r="AK259" s="209"/>
      <c r="AL259" s="209"/>
      <c r="AM259" s="209"/>
      <c r="AN259" s="209"/>
      <c r="AO259" s="209"/>
      <c r="AP259" s="209"/>
      <c r="AQ259" s="209"/>
      <c r="AR259" s="209"/>
      <c r="AS259" s="209"/>
      <c r="AT259" s="209"/>
      <c r="AU259" s="209"/>
      <c r="AV259" s="209"/>
      <c r="AW259" s="209"/>
      <c r="AX259" s="209"/>
      <c r="AY259" s="209"/>
      <c r="AZ259" s="209"/>
      <c r="BA259" s="209"/>
      <c r="BB259" s="209"/>
      <c r="BC259" s="209"/>
      <c r="BD259" s="209"/>
      <c r="BE259" s="209"/>
      <c r="BF259" s="209"/>
      <c r="BG259" s="209"/>
      <c r="BH259" s="209"/>
    </row>
    <row r="260" spans="1:60" ht="20.399999999999999" outlineLevel="1" x14ac:dyDescent="0.25">
      <c r="A260" s="226"/>
      <c r="B260" s="227"/>
      <c r="C260" s="264" t="s">
        <v>397</v>
      </c>
      <c r="D260" s="260"/>
      <c r="E260" s="261"/>
      <c r="F260" s="228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09"/>
      <c r="Z260" s="209"/>
      <c r="AA260" s="209"/>
      <c r="AB260" s="209"/>
      <c r="AC260" s="209"/>
      <c r="AD260" s="209"/>
      <c r="AE260" s="209"/>
      <c r="AF260" s="209"/>
      <c r="AG260" s="209" t="s">
        <v>173</v>
      </c>
      <c r="AH260" s="209">
        <v>0</v>
      </c>
      <c r="AI260" s="209"/>
      <c r="AJ260" s="209"/>
      <c r="AK260" s="209"/>
      <c r="AL260" s="209"/>
      <c r="AM260" s="209"/>
      <c r="AN260" s="209"/>
      <c r="AO260" s="209"/>
      <c r="AP260" s="209"/>
      <c r="AQ260" s="209"/>
      <c r="AR260" s="209"/>
      <c r="AS260" s="209"/>
      <c r="AT260" s="209"/>
      <c r="AU260" s="209"/>
      <c r="AV260" s="209"/>
      <c r="AW260" s="209"/>
      <c r="AX260" s="209"/>
      <c r="AY260" s="209"/>
      <c r="AZ260" s="209"/>
      <c r="BA260" s="209"/>
      <c r="BB260" s="209"/>
      <c r="BC260" s="209"/>
      <c r="BD260" s="209"/>
      <c r="BE260" s="209"/>
      <c r="BF260" s="209"/>
      <c r="BG260" s="209"/>
      <c r="BH260" s="209"/>
    </row>
    <row r="261" spans="1:60" outlineLevel="1" x14ac:dyDescent="0.25">
      <c r="A261" s="226"/>
      <c r="B261" s="227"/>
      <c r="C261" s="264" t="s">
        <v>398</v>
      </c>
      <c r="D261" s="260"/>
      <c r="E261" s="261"/>
      <c r="F261" s="228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09"/>
      <c r="Z261" s="209"/>
      <c r="AA261" s="209"/>
      <c r="AB261" s="209"/>
      <c r="AC261" s="209"/>
      <c r="AD261" s="209"/>
      <c r="AE261" s="209"/>
      <c r="AF261" s="209"/>
      <c r="AG261" s="209" t="s">
        <v>173</v>
      </c>
      <c r="AH261" s="209">
        <v>0</v>
      </c>
      <c r="AI261" s="209"/>
      <c r="AJ261" s="209"/>
      <c r="AK261" s="209"/>
      <c r="AL261" s="209"/>
      <c r="AM261" s="209"/>
      <c r="AN261" s="209"/>
      <c r="AO261" s="209"/>
      <c r="AP261" s="209"/>
      <c r="AQ261" s="209"/>
      <c r="AR261" s="209"/>
      <c r="AS261" s="209"/>
      <c r="AT261" s="209"/>
      <c r="AU261" s="209"/>
      <c r="AV261" s="209"/>
      <c r="AW261" s="209"/>
      <c r="AX261" s="209"/>
      <c r="AY261" s="209"/>
      <c r="AZ261" s="209"/>
      <c r="BA261" s="209"/>
      <c r="BB261" s="209"/>
      <c r="BC261" s="209"/>
      <c r="BD261" s="209"/>
      <c r="BE261" s="209"/>
      <c r="BF261" s="209"/>
      <c r="BG261" s="209"/>
      <c r="BH261" s="209"/>
    </row>
    <row r="262" spans="1:60" ht="20.399999999999999" outlineLevel="1" x14ac:dyDescent="0.25">
      <c r="A262" s="226"/>
      <c r="B262" s="227"/>
      <c r="C262" s="264" t="s">
        <v>399</v>
      </c>
      <c r="D262" s="260"/>
      <c r="E262" s="261"/>
      <c r="F262" s="228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09"/>
      <c r="Z262" s="209"/>
      <c r="AA262" s="209"/>
      <c r="AB262" s="209"/>
      <c r="AC262" s="209"/>
      <c r="AD262" s="209"/>
      <c r="AE262" s="209"/>
      <c r="AF262" s="209"/>
      <c r="AG262" s="209" t="s">
        <v>173</v>
      </c>
      <c r="AH262" s="209">
        <v>0</v>
      </c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09"/>
      <c r="BD262" s="209"/>
      <c r="BE262" s="209"/>
      <c r="BF262" s="209"/>
      <c r="BG262" s="209"/>
      <c r="BH262" s="209"/>
    </row>
    <row r="263" spans="1:60" outlineLevel="1" x14ac:dyDescent="0.25">
      <c r="A263" s="226"/>
      <c r="B263" s="227"/>
      <c r="C263" s="264" t="s">
        <v>400</v>
      </c>
      <c r="D263" s="260"/>
      <c r="E263" s="261"/>
      <c r="F263" s="228"/>
      <c r="G263" s="228"/>
      <c r="H263" s="228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09"/>
      <c r="Z263" s="209"/>
      <c r="AA263" s="209"/>
      <c r="AB263" s="209"/>
      <c r="AC263" s="209"/>
      <c r="AD263" s="209"/>
      <c r="AE263" s="209"/>
      <c r="AF263" s="209"/>
      <c r="AG263" s="209" t="s">
        <v>173</v>
      </c>
      <c r="AH263" s="209">
        <v>0</v>
      </c>
      <c r="AI263" s="209"/>
      <c r="AJ263" s="209"/>
      <c r="AK263" s="209"/>
      <c r="AL263" s="209"/>
      <c r="AM263" s="209"/>
      <c r="AN263" s="209"/>
      <c r="AO263" s="209"/>
      <c r="AP263" s="209"/>
      <c r="AQ263" s="209"/>
      <c r="AR263" s="209"/>
      <c r="AS263" s="209"/>
      <c r="AT263" s="209"/>
      <c r="AU263" s="209"/>
      <c r="AV263" s="209"/>
      <c r="AW263" s="209"/>
      <c r="AX263" s="209"/>
      <c r="AY263" s="209"/>
      <c r="AZ263" s="209"/>
      <c r="BA263" s="209"/>
      <c r="BB263" s="209"/>
      <c r="BC263" s="209"/>
      <c r="BD263" s="209"/>
      <c r="BE263" s="209"/>
      <c r="BF263" s="209"/>
      <c r="BG263" s="209"/>
      <c r="BH263" s="209"/>
    </row>
    <row r="264" spans="1:60" outlineLevel="1" x14ac:dyDescent="0.25">
      <c r="A264" s="226"/>
      <c r="B264" s="227"/>
      <c r="C264" s="264" t="s">
        <v>401</v>
      </c>
      <c r="D264" s="260"/>
      <c r="E264" s="261"/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09"/>
      <c r="Z264" s="209"/>
      <c r="AA264" s="209"/>
      <c r="AB264" s="209"/>
      <c r="AC264" s="209"/>
      <c r="AD264" s="209"/>
      <c r="AE264" s="209"/>
      <c r="AF264" s="209"/>
      <c r="AG264" s="209" t="s">
        <v>173</v>
      </c>
      <c r="AH264" s="209">
        <v>0</v>
      </c>
      <c r="AI264" s="209"/>
      <c r="AJ264" s="209"/>
      <c r="AK264" s="209"/>
      <c r="AL264" s="209"/>
      <c r="AM264" s="209"/>
      <c r="AN264" s="209"/>
      <c r="AO264" s="209"/>
      <c r="AP264" s="209"/>
      <c r="AQ264" s="209"/>
      <c r="AR264" s="209"/>
      <c r="AS264" s="209"/>
      <c r="AT264" s="209"/>
      <c r="AU264" s="209"/>
      <c r="AV264" s="209"/>
      <c r="AW264" s="209"/>
      <c r="AX264" s="209"/>
      <c r="AY264" s="209"/>
      <c r="AZ264" s="209"/>
      <c r="BA264" s="209"/>
      <c r="BB264" s="209"/>
      <c r="BC264" s="209"/>
      <c r="BD264" s="209"/>
      <c r="BE264" s="209"/>
      <c r="BF264" s="209"/>
      <c r="BG264" s="209"/>
      <c r="BH264" s="209"/>
    </row>
    <row r="265" spans="1:60" outlineLevel="1" x14ac:dyDescent="0.25">
      <c r="A265" s="226"/>
      <c r="B265" s="227"/>
      <c r="C265" s="264" t="s">
        <v>402</v>
      </c>
      <c r="D265" s="260"/>
      <c r="E265" s="261"/>
      <c r="F265" s="228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09"/>
      <c r="Z265" s="209"/>
      <c r="AA265" s="209"/>
      <c r="AB265" s="209"/>
      <c r="AC265" s="209"/>
      <c r="AD265" s="209"/>
      <c r="AE265" s="209"/>
      <c r="AF265" s="209"/>
      <c r="AG265" s="209" t="s">
        <v>173</v>
      </c>
      <c r="AH265" s="209">
        <v>0</v>
      </c>
      <c r="AI265" s="209"/>
      <c r="AJ265" s="209"/>
      <c r="AK265" s="209"/>
      <c r="AL265" s="209"/>
      <c r="AM265" s="209"/>
      <c r="AN265" s="209"/>
      <c r="AO265" s="209"/>
      <c r="AP265" s="209"/>
      <c r="AQ265" s="209"/>
      <c r="AR265" s="209"/>
      <c r="AS265" s="209"/>
      <c r="AT265" s="209"/>
      <c r="AU265" s="209"/>
      <c r="AV265" s="209"/>
      <c r="AW265" s="209"/>
      <c r="AX265" s="209"/>
      <c r="AY265" s="209"/>
      <c r="AZ265" s="209"/>
      <c r="BA265" s="209"/>
      <c r="BB265" s="209"/>
      <c r="BC265" s="209"/>
      <c r="BD265" s="209"/>
      <c r="BE265" s="209"/>
      <c r="BF265" s="209"/>
      <c r="BG265" s="209"/>
      <c r="BH265" s="209"/>
    </row>
    <row r="266" spans="1:60" ht="20.399999999999999" outlineLevel="1" x14ac:dyDescent="0.25">
      <c r="A266" s="226"/>
      <c r="B266" s="227"/>
      <c r="C266" s="264" t="s">
        <v>403</v>
      </c>
      <c r="D266" s="260"/>
      <c r="E266" s="261"/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09"/>
      <c r="Z266" s="209"/>
      <c r="AA266" s="209"/>
      <c r="AB266" s="209"/>
      <c r="AC266" s="209"/>
      <c r="AD266" s="209"/>
      <c r="AE266" s="209"/>
      <c r="AF266" s="209"/>
      <c r="AG266" s="209" t="s">
        <v>173</v>
      </c>
      <c r="AH266" s="209">
        <v>0</v>
      </c>
      <c r="AI266" s="209"/>
      <c r="AJ266" s="209"/>
      <c r="AK266" s="209"/>
      <c r="AL266" s="209"/>
      <c r="AM266" s="209"/>
      <c r="AN266" s="209"/>
      <c r="AO266" s="209"/>
      <c r="AP266" s="209"/>
      <c r="AQ266" s="209"/>
      <c r="AR266" s="209"/>
      <c r="AS266" s="209"/>
      <c r="AT266" s="209"/>
      <c r="AU266" s="209"/>
      <c r="AV266" s="209"/>
      <c r="AW266" s="209"/>
      <c r="AX266" s="209"/>
      <c r="AY266" s="209"/>
      <c r="AZ266" s="209"/>
      <c r="BA266" s="209"/>
      <c r="BB266" s="209"/>
      <c r="BC266" s="209"/>
      <c r="BD266" s="209"/>
      <c r="BE266" s="209"/>
      <c r="BF266" s="209"/>
      <c r="BG266" s="209"/>
      <c r="BH266" s="209"/>
    </row>
    <row r="267" spans="1:60" ht="20.399999999999999" outlineLevel="1" x14ac:dyDescent="0.25">
      <c r="A267" s="226"/>
      <c r="B267" s="227"/>
      <c r="C267" s="264" t="s">
        <v>404</v>
      </c>
      <c r="D267" s="260"/>
      <c r="E267" s="261"/>
      <c r="F267" s="228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09"/>
      <c r="Z267" s="209"/>
      <c r="AA267" s="209"/>
      <c r="AB267" s="209"/>
      <c r="AC267" s="209"/>
      <c r="AD267" s="209"/>
      <c r="AE267" s="209"/>
      <c r="AF267" s="209"/>
      <c r="AG267" s="209" t="s">
        <v>173</v>
      </c>
      <c r="AH267" s="209">
        <v>0</v>
      </c>
      <c r="AI267" s="209"/>
      <c r="AJ267" s="209"/>
      <c r="AK267" s="209"/>
      <c r="AL267" s="209"/>
      <c r="AM267" s="209"/>
      <c r="AN267" s="209"/>
      <c r="AO267" s="209"/>
      <c r="AP267" s="209"/>
      <c r="AQ267" s="209"/>
      <c r="AR267" s="209"/>
      <c r="AS267" s="209"/>
      <c r="AT267" s="209"/>
      <c r="AU267" s="209"/>
      <c r="AV267" s="209"/>
      <c r="AW267" s="209"/>
      <c r="AX267" s="209"/>
      <c r="AY267" s="209"/>
      <c r="AZ267" s="209"/>
      <c r="BA267" s="209"/>
      <c r="BB267" s="209"/>
      <c r="BC267" s="209"/>
      <c r="BD267" s="209"/>
      <c r="BE267" s="209"/>
      <c r="BF267" s="209"/>
      <c r="BG267" s="209"/>
      <c r="BH267" s="209"/>
    </row>
    <row r="268" spans="1:60" outlineLevel="1" x14ac:dyDescent="0.25">
      <c r="A268" s="226"/>
      <c r="B268" s="227"/>
      <c r="C268" s="264" t="s">
        <v>405</v>
      </c>
      <c r="D268" s="260"/>
      <c r="E268" s="261"/>
      <c r="F268" s="228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09"/>
      <c r="Z268" s="209"/>
      <c r="AA268" s="209"/>
      <c r="AB268" s="209"/>
      <c r="AC268" s="209"/>
      <c r="AD268" s="209"/>
      <c r="AE268" s="209"/>
      <c r="AF268" s="209"/>
      <c r="AG268" s="209" t="s">
        <v>173</v>
      </c>
      <c r="AH268" s="209">
        <v>0</v>
      </c>
      <c r="AI268" s="209"/>
      <c r="AJ268" s="209"/>
      <c r="AK268" s="209"/>
      <c r="AL268" s="209"/>
      <c r="AM268" s="209"/>
      <c r="AN268" s="209"/>
      <c r="AO268" s="209"/>
      <c r="AP268" s="209"/>
      <c r="AQ268" s="209"/>
      <c r="AR268" s="209"/>
      <c r="AS268" s="209"/>
      <c r="AT268" s="209"/>
      <c r="AU268" s="209"/>
      <c r="AV268" s="209"/>
      <c r="AW268" s="209"/>
      <c r="AX268" s="209"/>
      <c r="AY268" s="209"/>
      <c r="AZ268" s="209"/>
      <c r="BA268" s="209"/>
      <c r="BB268" s="209"/>
      <c r="BC268" s="209"/>
      <c r="BD268" s="209"/>
      <c r="BE268" s="209"/>
      <c r="BF268" s="209"/>
      <c r="BG268" s="209"/>
      <c r="BH268" s="209"/>
    </row>
    <row r="269" spans="1:60" outlineLevel="1" x14ac:dyDescent="0.25">
      <c r="A269" s="237">
        <v>122</v>
      </c>
      <c r="B269" s="238" t="s">
        <v>406</v>
      </c>
      <c r="C269" s="252" t="s">
        <v>407</v>
      </c>
      <c r="D269" s="239" t="s">
        <v>237</v>
      </c>
      <c r="E269" s="240">
        <v>4.8</v>
      </c>
      <c r="F269" s="241"/>
      <c r="G269" s="242">
        <f>ROUND(E269*F269,2)</f>
        <v>0</v>
      </c>
      <c r="H269" s="229">
        <v>25.15</v>
      </c>
      <c r="I269" s="228">
        <f>ROUND(E269*H269,2)</f>
        <v>120.72</v>
      </c>
      <c r="J269" s="229">
        <v>440.65</v>
      </c>
      <c r="K269" s="228">
        <f>ROUND(E269*J269,2)</f>
        <v>2115.12</v>
      </c>
      <c r="L269" s="228">
        <v>15</v>
      </c>
      <c r="M269" s="228">
        <f>G269*(1+L269/100)</f>
        <v>0</v>
      </c>
      <c r="N269" s="228">
        <v>2.0000000000000002E-5</v>
      </c>
      <c r="O269" s="228">
        <f>ROUND(E269*N269,2)</f>
        <v>0</v>
      </c>
      <c r="P269" s="228">
        <v>0</v>
      </c>
      <c r="Q269" s="228">
        <f>ROUND(E269*P269,2)</f>
        <v>0</v>
      </c>
      <c r="R269" s="228"/>
      <c r="S269" s="228" t="s">
        <v>168</v>
      </c>
      <c r="T269" s="228" t="s">
        <v>136</v>
      </c>
      <c r="U269" s="228">
        <v>0.75700000000000001</v>
      </c>
      <c r="V269" s="228">
        <f>ROUND(E269*U269,2)</f>
        <v>3.63</v>
      </c>
      <c r="W269" s="228"/>
      <c r="X269" s="228" t="s">
        <v>164</v>
      </c>
      <c r="Y269" s="209"/>
      <c r="Z269" s="209"/>
      <c r="AA269" s="209"/>
      <c r="AB269" s="209"/>
      <c r="AC269" s="209"/>
      <c r="AD269" s="209"/>
      <c r="AE269" s="209"/>
      <c r="AF269" s="209"/>
      <c r="AG269" s="209" t="s">
        <v>165</v>
      </c>
      <c r="AH269" s="209"/>
      <c r="AI269" s="209"/>
      <c r="AJ269" s="209"/>
      <c r="AK269" s="209"/>
      <c r="AL269" s="209"/>
      <c r="AM269" s="209"/>
      <c r="AN269" s="209"/>
      <c r="AO269" s="209"/>
      <c r="AP269" s="209"/>
      <c r="AQ269" s="209"/>
      <c r="AR269" s="209"/>
      <c r="AS269" s="209"/>
      <c r="AT269" s="209"/>
      <c r="AU269" s="209"/>
      <c r="AV269" s="209"/>
      <c r="AW269" s="209"/>
      <c r="AX269" s="209"/>
      <c r="AY269" s="209"/>
      <c r="AZ269" s="209"/>
      <c r="BA269" s="209"/>
      <c r="BB269" s="209"/>
      <c r="BC269" s="209"/>
      <c r="BD269" s="209"/>
      <c r="BE269" s="209"/>
      <c r="BF269" s="209"/>
      <c r="BG269" s="209"/>
      <c r="BH269" s="209"/>
    </row>
    <row r="270" spans="1:60" outlineLevel="1" x14ac:dyDescent="0.25">
      <c r="A270" s="226"/>
      <c r="B270" s="227"/>
      <c r="C270" s="264" t="s">
        <v>408</v>
      </c>
      <c r="D270" s="260"/>
      <c r="E270" s="261">
        <v>4.8</v>
      </c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09"/>
      <c r="Z270" s="209"/>
      <c r="AA270" s="209"/>
      <c r="AB270" s="209"/>
      <c r="AC270" s="209"/>
      <c r="AD270" s="209"/>
      <c r="AE270" s="209"/>
      <c r="AF270" s="209"/>
      <c r="AG270" s="209" t="s">
        <v>173</v>
      </c>
      <c r="AH270" s="209">
        <v>0</v>
      </c>
      <c r="AI270" s="209"/>
      <c r="AJ270" s="209"/>
      <c r="AK270" s="209"/>
      <c r="AL270" s="209"/>
      <c r="AM270" s="209"/>
      <c r="AN270" s="209"/>
      <c r="AO270" s="209"/>
      <c r="AP270" s="209"/>
      <c r="AQ270" s="209"/>
      <c r="AR270" s="209"/>
      <c r="AS270" s="209"/>
      <c r="AT270" s="209"/>
      <c r="AU270" s="209"/>
      <c r="AV270" s="209"/>
      <c r="AW270" s="209"/>
      <c r="AX270" s="209"/>
      <c r="AY270" s="209"/>
      <c r="AZ270" s="209"/>
      <c r="BA270" s="209"/>
      <c r="BB270" s="209"/>
      <c r="BC270" s="209"/>
      <c r="BD270" s="209"/>
      <c r="BE270" s="209"/>
      <c r="BF270" s="209"/>
      <c r="BG270" s="209"/>
      <c r="BH270" s="209"/>
    </row>
    <row r="271" spans="1:60" outlineLevel="1" x14ac:dyDescent="0.25">
      <c r="A271" s="243">
        <v>123</v>
      </c>
      <c r="B271" s="244" t="s">
        <v>409</v>
      </c>
      <c r="C271" s="251" t="s">
        <v>410</v>
      </c>
      <c r="D271" s="245" t="s">
        <v>163</v>
      </c>
      <c r="E271" s="246">
        <v>4</v>
      </c>
      <c r="F271" s="247"/>
      <c r="G271" s="248">
        <f>ROUND(E271*F271,2)</f>
        <v>0</v>
      </c>
      <c r="H271" s="229">
        <v>0</v>
      </c>
      <c r="I271" s="228">
        <f>ROUND(E271*H271,2)</f>
        <v>0</v>
      </c>
      <c r="J271" s="229">
        <v>765.9</v>
      </c>
      <c r="K271" s="228">
        <f>ROUND(E271*J271,2)</f>
        <v>3063.6</v>
      </c>
      <c r="L271" s="228">
        <v>15</v>
      </c>
      <c r="M271" s="228">
        <f>G271*(1+L271/100)</f>
        <v>0</v>
      </c>
      <c r="N271" s="228">
        <v>0</v>
      </c>
      <c r="O271" s="228">
        <f>ROUND(E271*N271,2)</f>
        <v>0</v>
      </c>
      <c r="P271" s="228">
        <v>0</v>
      </c>
      <c r="Q271" s="228">
        <f>ROUND(E271*P271,2)</f>
        <v>0</v>
      </c>
      <c r="R271" s="228"/>
      <c r="S271" s="228" t="s">
        <v>168</v>
      </c>
      <c r="T271" s="228" t="s">
        <v>136</v>
      </c>
      <c r="U271" s="228">
        <v>1.45</v>
      </c>
      <c r="V271" s="228">
        <f>ROUND(E271*U271,2)</f>
        <v>5.8</v>
      </c>
      <c r="W271" s="228"/>
      <c r="X271" s="228" t="s">
        <v>164</v>
      </c>
      <c r="Y271" s="209"/>
      <c r="Z271" s="209"/>
      <c r="AA271" s="209"/>
      <c r="AB271" s="209"/>
      <c r="AC271" s="209"/>
      <c r="AD271" s="209"/>
      <c r="AE271" s="209"/>
      <c r="AF271" s="209"/>
      <c r="AG271" s="209" t="s">
        <v>165</v>
      </c>
      <c r="AH271" s="209"/>
      <c r="AI271" s="209"/>
      <c r="AJ271" s="209"/>
      <c r="AK271" s="209"/>
      <c r="AL271" s="209"/>
      <c r="AM271" s="209"/>
      <c r="AN271" s="209"/>
      <c r="AO271" s="209"/>
      <c r="AP271" s="209"/>
      <c r="AQ271" s="209"/>
      <c r="AR271" s="209"/>
      <c r="AS271" s="209"/>
      <c r="AT271" s="209"/>
      <c r="AU271" s="209"/>
      <c r="AV271" s="209"/>
      <c r="AW271" s="209"/>
      <c r="AX271" s="209"/>
      <c r="AY271" s="209"/>
      <c r="AZ271" s="209"/>
      <c r="BA271" s="209"/>
      <c r="BB271" s="209"/>
      <c r="BC271" s="209"/>
      <c r="BD271" s="209"/>
      <c r="BE271" s="209"/>
      <c r="BF271" s="209"/>
      <c r="BG271" s="209"/>
      <c r="BH271" s="209"/>
    </row>
    <row r="272" spans="1:60" outlineLevel="1" x14ac:dyDescent="0.25">
      <c r="A272" s="243">
        <v>124</v>
      </c>
      <c r="B272" s="244" t="s">
        <v>411</v>
      </c>
      <c r="C272" s="251" t="s">
        <v>412</v>
      </c>
      <c r="D272" s="245" t="s">
        <v>163</v>
      </c>
      <c r="E272" s="246">
        <v>1</v>
      </c>
      <c r="F272" s="247"/>
      <c r="G272" s="248">
        <f>ROUND(E272*F272,2)</f>
        <v>0</v>
      </c>
      <c r="H272" s="229">
        <v>0</v>
      </c>
      <c r="I272" s="228">
        <f>ROUND(E272*H272,2)</f>
        <v>0</v>
      </c>
      <c r="J272" s="229">
        <v>1294.9000000000001</v>
      </c>
      <c r="K272" s="228">
        <f>ROUND(E272*J272,2)</f>
        <v>1294.9000000000001</v>
      </c>
      <c r="L272" s="228">
        <v>15</v>
      </c>
      <c r="M272" s="228">
        <f>G272*(1+L272/100)</f>
        <v>0</v>
      </c>
      <c r="N272" s="228">
        <v>0</v>
      </c>
      <c r="O272" s="228">
        <f>ROUND(E272*N272,2)</f>
        <v>0</v>
      </c>
      <c r="P272" s="228">
        <v>0</v>
      </c>
      <c r="Q272" s="228">
        <f>ROUND(E272*P272,2)</f>
        <v>0</v>
      </c>
      <c r="R272" s="228"/>
      <c r="S272" s="228" t="s">
        <v>168</v>
      </c>
      <c r="T272" s="228" t="s">
        <v>136</v>
      </c>
      <c r="U272" s="228">
        <v>2.4500000000000002</v>
      </c>
      <c r="V272" s="228">
        <f>ROUND(E272*U272,2)</f>
        <v>2.4500000000000002</v>
      </c>
      <c r="W272" s="228"/>
      <c r="X272" s="228" t="s">
        <v>164</v>
      </c>
      <c r="Y272" s="209"/>
      <c r="Z272" s="209"/>
      <c r="AA272" s="209"/>
      <c r="AB272" s="209"/>
      <c r="AC272" s="209"/>
      <c r="AD272" s="209"/>
      <c r="AE272" s="209"/>
      <c r="AF272" s="209"/>
      <c r="AG272" s="209" t="s">
        <v>165</v>
      </c>
      <c r="AH272" s="209"/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</row>
    <row r="273" spans="1:60" outlineLevel="1" x14ac:dyDescent="0.25">
      <c r="A273" s="243">
        <v>125</v>
      </c>
      <c r="B273" s="244" t="s">
        <v>413</v>
      </c>
      <c r="C273" s="251" t="s">
        <v>414</v>
      </c>
      <c r="D273" s="245" t="s">
        <v>163</v>
      </c>
      <c r="E273" s="246">
        <v>4</v>
      </c>
      <c r="F273" s="247"/>
      <c r="G273" s="248">
        <f>ROUND(E273*F273,2)</f>
        <v>0</v>
      </c>
      <c r="H273" s="229">
        <v>0</v>
      </c>
      <c r="I273" s="228">
        <f>ROUND(E273*H273,2)</f>
        <v>0</v>
      </c>
      <c r="J273" s="229">
        <v>58.2</v>
      </c>
      <c r="K273" s="228">
        <f>ROUND(E273*J273,2)</f>
        <v>232.8</v>
      </c>
      <c r="L273" s="228">
        <v>15</v>
      </c>
      <c r="M273" s="228">
        <f>G273*(1+L273/100)</f>
        <v>0</v>
      </c>
      <c r="N273" s="228">
        <v>0</v>
      </c>
      <c r="O273" s="228">
        <f>ROUND(E273*N273,2)</f>
        <v>0</v>
      </c>
      <c r="P273" s="228">
        <v>1.8E-3</v>
      </c>
      <c r="Q273" s="228">
        <f>ROUND(E273*P273,2)</f>
        <v>0.01</v>
      </c>
      <c r="R273" s="228"/>
      <c r="S273" s="228" t="s">
        <v>168</v>
      </c>
      <c r="T273" s="228" t="s">
        <v>136</v>
      </c>
      <c r="U273" s="228">
        <v>0.11</v>
      </c>
      <c r="V273" s="228">
        <f>ROUND(E273*U273,2)</f>
        <v>0.44</v>
      </c>
      <c r="W273" s="228"/>
      <c r="X273" s="228" t="s">
        <v>164</v>
      </c>
      <c r="Y273" s="209"/>
      <c r="Z273" s="209"/>
      <c r="AA273" s="209"/>
      <c r="AB273" s="209"/>
      <c r="AC273" s="209"/>
      <c r="AD273" s="209"/>
      <c r="AE273" s="209"/>
      <c r="AF273" s="209"/>
      <c r="AG273" s="209" t="s">
        <v>165</v>
      </c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</row>
    <row r="274" spans="1:60" outlineLevel="1" x14ac:dyDescent="0.25">
      <c r="A274" s="243">
        <v>126</v>
      </c>
      <c r="B274" s="244" t="s">
        <v>415</v>
      </c>
      <c r="C274" s="251" t="s">
        <v>416</v>
      </c>
      <c r="D274" s="245" t="s">
        <v>163</v>
      </c>
      <c r="E274" s="246">
        <v>1</v>
      </c>
      <c r="F274" s="247"/>
      <c r="G274" s="248">
        <f>ROUND(E274*F274,2)</f>
        <v>0</v>
      </c>
      <c r="H274" s="229">
        <v>0</v>
      </c>
      <c r="I274" s="228">
        <f>ROUND(E274*H274,2)</f>
        <v>0</v>
      </c>
      <c r="J274" s="229">
        <v>79.2</v>
      </c>
      <c r="K274" s="228">
        <f>ROUND(E274*J274,2)</f>
        <v>79.2</v>
      </c>
      <c r="L274" s="228">
        <v>15</v>
      </c>
      <c r="M274" s="228">
        <f>G274*(1+L274/100)</f>
        <v>0</v>
      </c>
      <c r="N274" s="228">
        <v>0</v>
      </c>
      <c r="O274" s="228">
        <f>ROUND(E274*N274,2)</f>
        <v>0</v>
      </c>
      <c r="P274" s="228">
        <v>2.2300000000000002E-3</v>
      </c>
      <c r="Q274" s="228">
        <f>ROUND(E274*P274,2)</f>
        <v>0</v>
      </c>
      <c r="R274" s="228"/>
      <c r="S274" s="228" t="s">
        <v>168</v>
      </c>
      <c r="T274" s="228" t="s">
        <v>136</v>
      </c>
      <c r="U274" s="228">
        <v>0.15</v>
      </c>
      <c r="V274" s="228">
        <f>ROUND(E274*U274,2)</f>
        <v>0.15</v>
      </c>
      <c r="W274" s="228"/>
      <c r="X274" s="228" t="s">
        <v>164</v>
      </c>
      <c r="Y274" s="209"/>
      <c r="Z274" s="209"/>
      <c r="AA274" s="209"/>
      <c r="AB274" s="209"/>
      <c r="AC274" s="209"/>
      <c r="AD274" s="209"/>
      <c r="AE274" s="209"/>
      <c r="AF274" s="209"/>
      <c r="AG274" s="209" t="s">
        <v>165</v>
      </c>
      <c r="AH274" s="209"/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</row>
    <row r="275" spans="1:60" outlineLevel="1" x14ac:dyDescent="0.25">
      <c r="A275" s="243">
        <v>127</v>
      </c>
      <c r="B275" s="244" t="s">
        <v>417</v>
      </c>
      <c r="C275" s="251" t="s">
        <v>418</v>
      </c>
      <c r="D275" s="245" t="s">
        <v>163</v>
      </c>
      <c r="E275" s="246">
        <v>2</v>
      </c>
      <c r="F275" s="247"/>
      <c r="G275" s="248">
        <f>ROUND(E275*F275,2)</f>
        <v>0</v>
      </c>
      <c r="H275" s="229">
        <v>0</v>
      </c>
      <c r="I275" s="228">
        <f>ROUND(E275*H275,2)</f>
        <v>0</v>
      </c>
      <c r="J275" s="229">
        <v>243.2</v>
      </c>
      <c r="K275" s="228">
        <f>ROUND(E275*J275,2)</f>
        <v>486.4</v>
      </c>
      <c r="L275" s="228">
        <v>15</v>
      </c>
      <c r="M275" s="228">
        <f>G275*(1+L275/100)</f>
        <v>0</v>
      </c>
      <c r="N275" s="228">
        <v>0</v>
      </c>
      <c r="O275" s="228">
        <f>ROUND(E275*N275,2)</f>
        <v>0</v>
      </c>
      <c r="P275" s="228">
        <v>0.1104</v>
      </c>
      <c r="Q275" s="228">
        <f>ROUND(E275*P275,2)</f>
        <v>0.22</v>
      </c>
      <c r="R275" s="228"/>
      <c r="S275" s="228" t="s">
        <v>168</v>
      </c>
      <c r="T275" s="228" t="s">
        <v>136</v>
      </c>
      <c r="U275" s="228">
        <v>0.46</v>
      </c>
      <c r="V275" s="228">
        <f>ROUND(E275*U275,2)</f>
        <v>0.92</v>
      </c>
      <c r="W275" s="228"/>
      <c r="X275" s="228" t="s">
        <v>164</v>
      </c>
      <c r="Y275" s="209"/>
      <c r="Z275" s="209"/>
      <c r="AA275" s="209"/>
      <c r="AB275" s="209"/>
      <c r="AC275" s="209"/>
      <c r="AD275" s="209"/>
      <c r="AE275" s="209"/>
      <c r="AF275" s="209"/>
      <c r="AG275" s="209" t="s">
        <v>165</v>
      </c>
      <c r="AH275" s="209"/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</row>
    <row r="276" spans="1:60" outlineLevel="1" x14ac:dyDescent="0.25">
      <c r="A276" s="243">
        <v>128</v>
      </c>
      <c r="B276" s="244" t="s">
        <v>419</v>
      </c>
      <c r="C276" s="251" t="s">
        <v>420</v>
      </c>
      <c r="D276" s="245" t="s">
        <v>0</v>
      </c>
      <c r="E276" s="246">
        <v>1223.8943999999999</v>
      </c>
      <c r="F276" s="247"/>
      <c r="G276" s="248">
        <f>ROUND(E276*F276,2)</f>
        <v>0</v>
      </c>
      <c r="H276" s="229">
        <v>0</v>
      </c>
      <c r="I276" s="228">
        <f>ROUND(E276*H276,2)</f>
        <v>0</v>
      </c>
      <c r="J276" s="229">
        <v>1.2</v>
      </c>
      <c r="K276" s="228">
        <f>ROUND(E276*J276,2)</f>
        <v>1468.67</v>
      </c>
      <c r="L276" s="228">
        <v>15</v>
      </c>
      <c r="M276" s="228">
        <f>G276*(1+L276/100)</f>
        <v>0</v>
      </c>
      <c r="N276" s="228">
        <v>0</v>
      </c>
      <c r="O276" s="228">
        <f>ROUND(E276*N276,2)</f>
        <v>0</v>
      </c>
      <c r="P276" s="228">
        <v>0</v>
      </c>
      <c r="Q276" s="228">
        <f>ROUND(E276*P276,2)</f>
        <v>0</v>
      </c>
      <c r="R276" s="228"/>
      <c r="S276" s="228" t="s">
        <v>168</v>
      </c>
      <c r="T276" s="228" t="s">
        <v>136</v>
      </c>
      <c r="U276" s="228">
        <v>0</v>
      </c>
      <c r="V276" s="228">
        <f>ROUND(E276*U276,2)</f>
        <v>0</v>
      </c>
      <c r="W276" s="228"/>
      <c r="X276" s="228" t="s">
        <v>261</v>
      </c>
      <c r="Y276" s="209"/>
      <c r="Z276" s="209"/>
      <c r="AA276" s="209"/>
      <c r="AB276" s="209"/>
      <c r="AC276" s="209"/>
      <c r="AD276" s="209"/>
      <c r="AE276" s="209"/>
      <c r="AF276" s="209"/>
      <c r="AG276" s="209" t="s">
        <v>262</v>
      </c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</row>
    <row r="277" spans="1:60" x14ac:dyDescent="0.25">
      <c r="A277" s="231" t="s">
        <v>130</v>
      </c>
      <c r="B277" s="232" t="s">
        <v>82</v>
      </c>
      <c r="C277" s="250" t="s">
        <v>83</v>
      </c>
      <c r="D277" s="233"/>
      <c r="E277" s="234"/>
      <c r="F277" s="235"/>
      <c r="G277" s="236">
        <f>SUMIF(AG278:AG280,"&lt;&gt;NOR",G278:G280)</f>
        <v>0</v>
      </c>
      <c r="H277" s="230"/>
      <c r="I277" s="230">
        <f>SUM(I278:I280)</f>
        <v>0</v>
      </c>
      <c r="J277" s="230"/>
      <c r="K277" s="230">
        <f>SUM(K278:K280)</f>
        <v>179.89999999999998</v>
      </c>
      <c r="L277" s="230"/>
      <c r="M277" s="230">
        <f>SUM(M278:M280)</f>
        <v>0</v>
      </c>
      <c r="N277" s="230"/>
      <c r="O277" s="230">
        <f>SUM(O278:O280)</f>
        <v>0</v>
      </c>
      <c r="P277" s="230"/>
      <c r="Q277" s="230">
        <f>SUM(Q278:Q280)</f>
        <v>0.03</v>
      </c>
      <c r="R277" s="230"/>
      <c r="S277" s="230"/>
      <c r="T277" s="230"/>
      <c r="U277" s="230"/>
      <c r="V277" s="230">
        <f>SUM(V278:V280)</f>
        <v>0</v>
      </c>
      <c r="W277" s="230"/>
      <c r="X277" s="230"/>
      <c r="AG277" t="s">
        <v>131</v>
      </c>
    </row>
    <row r="278" spans="1:60" outlineLevel="1" x14ac:dyDescent="0.25">
      <c r="A278" s="237">
        <v>129</v>
      </c>
      <c r="B278" s="238" t="s">
        <v>421</v>
      </c>
      <c r="C278" s="252" t="s">
        <v>422</v>
      </c>
      <c r="D278" s="239" t="s">
        <v>171</v>
      </c>
      <c r="E278" s="240">
        <v>2.34</v>
      </c>
      <c r="F278" s="241"/>
      <c r="G278" s="242">
        <f>ROUND(E278*F278,2)</f>
        <v>0</v>
      </c>
      <c r="H278" s="229">
        <v>0</v>
      </c>
      <c r="I278" s="228">
        <f>ROUND(E278*H278,2)</f>
        <v>0</v>
      </c>
      <c r="J278" s="229">
        <v>75.3</v>
      </c>
      <c r="K278" s="228">
        <f>ROUND(E278*J278,2)</f>
        <v>176.2</v>
      </c>
      <c r="L278" s="228">
        <v>15</v>
      </c>
      <c r="M278" s="228">
        <f>G278*(1+L278/100)</f>
        <v>0</v>
      </c>
      <c r="N278" s="228">
        <v>0</v>
      </c>
      <c r="O278" s="228">
        <f>ROUND(E278*N278,2)</f>
        <v>0</v>
      </c>
      <c r="P278" s="228">
        <v>1.2E-2</v>
      </c>
      <c r="Q278" s="228">
        <f>ROUND(E278*P278,2)</f>
        <v>0.03</v>
      </c>
      <c r="R278" s="228"/>
      <c r="S278" s="228" t="s">
        <v>168</v>
      </c>
      <c r="T278" s="228" t="s">
        <v>136</v>
      </c>
      <c r="U278" s="228">
        <v>0</v>
      </c>
      <c r="V278" s="228">
        <f>ROUND(E278*U278,2)</f>
        <v>0</v>
      </c>
      <c r="W278" s="228"/>
      <c r="X278" s="228" t="s">
        <v>178</v>
      </c>
      <c r="Y278" s="209"/>
      <c r="Z278" s="209"/>
      <c r="AA278" s="209"/>
      <c r="AB278" s="209"/>
      <c r="AC278" s="209"/>
      <c r="AD278" s="209"/>
      <c r="AE278" s="209"/>
      <c r="AF278" s="209"/>
      <c r="AG278" s="209" t="s">
        <v>179</v>
      </c>
      <c r="AH278" s="209"/>
      <c r="AI278" s="209"/>
      <c r="AJ278" s="209"/>
      <c r="AK278" s="209"/>
      <c r="AL278" s="209"/>
      <c r="AM278" s="209"/>
      <c r="AN278" s="209"/>
      <c r="AO278" s="209"/>
      <c r="AP278" s="209"/>
      <c r="AQ278" s="209"/>
      <c r="AR278" s="209"/>
      <c r="AS278" s="209"/>
      <c r="AT278" s="209"/>
      <c r="AU278" s="209"/>
      <c r="AV278" s="209"/>
      <c r="AW278" s="209"/>
      <c r="AX278" s="209"/>
      <c r="AY278" s="209"/>
      <c r="AZ278" s="209"/>
      <c r="BA278" s="209"/>
      <c r="BB278" s="209"/>
      <c r="BC278" s="209"/>
      <c r="BD278" s="209"/>
      <c r="BE278" s="209"/>
      <c r="BF278" s="209"/>
      <c r="BG278" s="209"/>
      <c r="BH278" s="209"/>
    </row>
    <row r="279" spans="1:60" outlineLevel="1" x14ac:dyDescent="0.25">
      <c r="A279" s="226"/>
      <c r="B279" s="227"/>
      <c r="C279" s="264" t="s">
        <v>180</v>
      </c>
      <c r="D279" s="260"/>
      <c r="E279" s="261">
        <v>2.34</v>
      </c>
      <c r="F279" s="228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09"/>
      <c r="Z279" s="209"/>
      <c r="AA279" s="209"/>
      <c r="AB279" s="209"/>
      <c r="AC279" s="209"/>
      <c r="AD279" s="209"/>
      <c r="AE279" s="209"/>
      <c r="AF279" s="209"/>
      <c r="AG279" s="209" t="s">
        <v>173</v>
      </c>
      <c r="AH279" s="209">
        <v>0</v>
      </c>
      <c r="AI279" s="209"/>
      <c r="AJ279" s="209"/>
      <c r="AK279" s="209"/>
      <c r="AL279" s="209"/>
      <c r="AM279" s="209"/>
      <c r="AN279" s="209"/>
      <c r="AO279" s="209"/>
      <c r="AP279" s="209"/>
      <c r="AQ279" s="209"/>
      <c r="AR279" s="209"/>
      <c r="AS279" s="209"/>
      <c r="AT279" s="209"/>
      <c r="AU279" s="209"/>
      <c r="AV279" s="209"/>
      <c r="AW279" s="209"/>
      <c r="AX279" s="209"/>
      <c r="AY279" s="209"/>
      <c r="AZ279" s="209"/>
      <c r="BA279" s="209"/>
      <c r="BB279" s="209"/>
      <c r="BC279" s="209"/>
      <c r="BD279" s="209"/>
      <c r="BE279" s="209"/>
      <c r="BF279" s="209"/>
      <c r="BG279" s="209"/>
      <c r="BH279" s="209"/>
    </row>
    <row r="280" spans="1:60" outlineLevel="1" x14ac:dyDescent="0.25">
      <c r="A280" s="243">
        <v>130</v>
      </c>
      <c r="B280" s="244" t="s">
        <v>423</v>
      </c>
      <c r="C280" s="251" t="s">
        <v>424</v>
      </c>
      <c r="D280" s="245" t="s">
        <v>0</v>
      </c>
      <c r="E280" s="246">
        <v>1.762</v>
      </c>
      <c r="F280" s="247"/>
      <c r="G280" s="248">
        <f>ROUND(E280*F280,2)</f>
        <v>0</v>
      </c>
      <c r="H280" s="229">
        <v>0</v>
      </c>
      <c r="I280" s="228">
        <f>ROUND(E280*H280,2)</f>
        <v>0</v>
      </c>
      <c r="J280" s="229">
        <v>2.1</v>
      </c>
      <c r="K280" s="228">
        <f>ROUND(E280*J280,2)</f>
        <v>3.7</v>
      </c>
      <c r="L280" s="228">
        <v>15</v>
      </c>
      <c r="M280" s="228">
        <f>G280*(1+L280/100)</f>
        <v>0</v>
      </c>
      <c r="N280" s="228">
        <v>0</v>
      </c>
      <c r="O280" s="228">
        <f>ROUND(E280*N280,2)</f>
        <v>0</v>
      </c>
      <c r="P280" s="228">
        <v>0</v>
      </c>
      <c r="Q280" s="228">
        <f>ROUND(E280*P280,2)</f>
        <v>0</v>
      </c>
      <c r="R280" s="228"/>
      <c r="S280" s="228" t="s">
        <v>168</v>
      </c>
      <c r="T280" s="228" t="s">
        <v>136</v>
      </c>
      <c r="U280" s="228">
        <v>0</v>
      </c>
      <c r="V280" s="228">
        <f>ROUND(E280*U280,2)</f>
        <v>0</v>
      </c>
      <c r="W280" s="228"/>
      <c r="X280" s="228" t="s">
        <v>261</v>
      </c>
      <c r="Y280" s="209"/>
      <c r="Z280" s="209"/>
      <c r="AA280" s="209"/>
      <c r="AB280" s="209"/>
      <c r="AC280" s="209"/>
      <c r="AD280" s="209"/>
      <c r="AE280" s="209"/>
      <c r="AF280" s="209"/>
      <c r="AG280" s="209" t="s">
        <v>262</v>
      </c>
      <c r="AH280" s="209"/>
      <c r="AI280" s="209"/>
      <c r="AJ280" s="209"/>
      <c r="AK280" s="209"/>
      <c r="AL280" s="209"/>
      <c r="AM280" s="209"/>
      <c r="AN280" s="209"/>
      <c r="AO280" s="209"/>
      <c r="AP280" s="209"/>
      <c r="AQ280" s="209"/>
      <c r="AR280" s="209"/>
      <c r="AS280" s="209"/>
      <c r="AT280" s="209"/>
      <c r="AU280" s="209"/>
      <c r="AV280" s="209"/>
      <c r="AW280" s="209"/>
      <c r="AX280" s="209"/>
      <c r="AY280" s="209"/>
      <c r="AZ280" s="209"/>
      <c r="BA280" s="209"/>
      <c r="BB280" s="209"/>
      <c r="BC280" s="209"/>
      <c r="BD280" s="209"/>
      <c r="BE280" s="209"/>
      <c r="BF280" s="209"/>
      <c r="BG280" s="209"/>
      <c r="BH280" s="209"/>
    </row>
    <row r="281" spans="1:60" x14ac:dyDescent="0.25">
      <c r="A281" s="231" t="s">
        <v>130</v>
      </c>
      <c r="B281" s="232" t="s">
        <v>84</v>
      </c>
      <c r="C281" s="250" t="s">
        <v>85</v>
      </c>
      <c r="D281" s="233"/>
      <c r="E281" s="234"/>
      <c r="F281" s="235"/>
      <c r="G281" s="236">
        <f>SUMIF(AG282:AG308,"&lt;&gt;NOR",G282:G308)</f>
        <v>0</v>
      </c>
      <c r="H281" s="230"/>
      <c r="I281" s="230">
        <f>SUM(I282:I308)</f>
        <v>4921.4399999999996</v>
      </c>
      <c r="J281" s="230"/>
      <c r="K281" s="230">
        <f>SUM(K282:K308)</f>
        <v>4765.2000000000007</v>
      </c>
      <c r="L281" s="230"/>
      <c r="M281" s="230">
        <f>SUM(M282:M308)</f>
        <v>0</v>
      </c>
      <c r="N281" s="230"/>
      <c r="O281" s="230">
        <f>SUM(O282:O308)</f>
        <v>0.04</v>
      </c>
      <c r="P281" s="230"/>
      <c r="Q281" s="230">
        <f>SUM(Q282:Q308)</f>
        <v>0</v>
      </c>
      <c r="R281" s="230"/>
      <c r="S281" s="230"/>
      <c r="T281" s="230"/>
      <c r="U281" s="230"/>
      <c r="V281" s="230">
        <f>SUM(V282:V308)</f>
        <v>6.98</v>
      </c>
      <c r="W281" s="230"/>
      <c r="X281" s="230"/>
      <c r="AG281" t="s">
        <v>131</v>
      </c>
    </row>
    <row r="282" spans="1:60" outlineLevel="1" x14ac:dyDescent="0.25">
      <c r="A282" s="237">
        <v>131</v>
      </c>
      <c r="B282" s="238" t="s">
        <v>726</v>
      </c>
      <c r="C282" s="252" t="s">
        <v>727</v>
      </c>
      <c r="D282" s="239" t="s">
        <v>171</v>
      </c>
      <c r="E282" s="240">
        <v>6.2039999999999997</v>
      </c>
      <c r="F282" s="241"/>
      <c r="G282" s="242">
        <f>ROUND(E282*F282,2)</f>
        <v>0</v>
      </c>
      <c r="H282" s="229">
        <v>575</v>
      </c>
      <c r="I282" s="228">
        <f>ROUND(E282*H282,2)</f>
        <v>3567.3</v>
      </c>
      <c r="J282" s="229">
        <v>0</v>
      </c>
      <c r="K282" s="228">
        <f>ROUND(E282*J282,2)</f>
        <v>0</v>
      </c>
      <c r="L282" s="228">
        <v>15</v>
      </c>
      <c r="M282" s="228">
        <f>G282*(1+L282/100)</f>
        <v>0</v>
      </c>
      <c r="N282" s="228">
        <v>0</v>
      </c>
      <c r="O282" s="228">
        <f>ROUND(E282*N282,2)</f>
        <v>0</v>
      </c>
      <c r="P282" s="228">
        <v>0</v>
      </c>
      <c r="Q282" s="228">
        <f>ROUND(E282*P282,2)</f>
        <v>0</v>
      </c>
      <c r="R282" s="228"/>
      <c r="S282" s="228" t="s">
        <v>135</v>
      </c>
      <c r="T282" s="228" t="s">
        <v>136</v>
      </c>
      <c r="U282" s="228">
        <v>0</v>
      </c>
      <c r="V282" s="228">
        <f>ROUND(E282*U282,2)</f>
        <v>0</v>
      </c>
      <c r="W282" s="228"/>
      <c r="X282" s="228" t="s">
        <v>159</v>
      </c>
      <c r="Y282" s="209"/>
      <c r="Z282" s="209"/>
      <c r="AA282" s="209"/>
      <c r="AB282" s="209"/>
      <c r="AC282" s="209"/>
      <c r="AD282" s="209"/>
      <c r="AE282" s="209"/>
      <c r="AF282" s="209"/>
      <c r="AG282" s="209" t="s">
        <v>160</v>
      </c>
      <c r="AH282" s="209"/>
      <c r="AI282" s="209"/>
      <c r="AJ282" s="209"/>
      <c r="AK282" s="209"/>
      <c r="AL282" s="209"/>
      <c r="AM282" s="209"/>
      <c r="AN282" s="209"/>
      <c r="AO282" s="209"/>
      <c r="AP282" s="209"/>
      <c r="AQ282" s="209"/>
      <c r="AR282" s="209"/>
      <c r="AS282" s="209"/>
      <c r="AT282" s="209"/>
      <c r="AU282" s="209"/>
      <c r="AV282" s="209"/>
      <c r="AW282" s="209"/>
      <c r="AX282" s="209"/>
      <c r="AY282" s="209"/>
      <c r="AZ282" s="209"/>
      <c r="BA282" s="209"/>
      <c r="BB282" s="209"/>
      <c r="BC282" s="209"/>
      <c r="BD282" s="209"/>
      <c r="BE282" s="209"/>
      <c r="BF282" s="209"/>
      <c r="BG282" s="209"/>
      <c r="BH282" s="209"/>
    </row>
    <row r="283" spans="1:60" outlineLevel="1" x14ac:dyDescent="0.25">
      <c r="A283" s="226"/>
      <c r="B283" s="227"/>
      <c r="C283" s="265" t="s">
        <v>471</v>
      </c>
      <c r="D283" s="262"/>
      <c r="E283" s="263"/>
      <c r="F283" s="228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09"/>
      <c r="Z283" s="209"/>
      <c r="AA283" s="209"/>
      <c r="AB283" s="209"/>
      <c r="AC283" s="209"/>
      <c r="AD283" s="209"/>
      <c r="AE283" s="209"/>
      <c r="AF283" s="209"/>
      <c r="AG283" s="209" t="s">
        <v>173</v>
      </c>
      <c r="AH283" s="209"/>
      <c r="AI283" s="209"/>
      <c r="AJ283" s="209"/>
      <c r="AK283" s="209"/>
      <c r="AL283" s="209"/>
      <c r="AM283" s="209"/>
      <c r="AN283" s="209"/>
      <c r="AO283" s="209"/>
      <c r="AP283" s="209"/>
      <c r="AQ283" s="209"/>
      <c r="AR283" s="209"/>
      <c r="AS283" s="209"/>
      <c r="AT283" s="209"/>
      <c r="AU283" s="209"/>
      <c r="AV283" s="209"/>
      <c r="AW283" s="209"/>
      <c r="AX283" s="209"/>
      <c r="AY283" s="209"/>
      <c r="AZ283" s="209"/>
      <c r="BA283" s="209"/>
      <c r="BB283" s="209"/>
      <c r="BC283" s="209"/>
      <c r="BD283" s="209"/>
      <c r="BE283" s="209"/>
      <c r="BF283" s="209"/>
      <c r="BG283" s="209"/>
      <c r="BH283" s="209"/>
    </row>
    <row r="284" spans="1:60" outlineLevel="1" x14ac:dyDescent="0.25">
      <c r="A284" s="226"/>
      <c r="B284" s="227"/>
      <c r="C284" s="266" t="s">
        <v>728</v>
      </c>
      <c r="D284" s="262"/>
      <c r="E284" s="263">
        <v>4.2</v>
      </c>
      <c r="F284" s="228"/>
      <c r="G284" s="228"/>
      <c r="H284" s="228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09"/>
      <c r="Z284" s="209"/>
      <c r="AA284" s="209"/>
      <c r="AB284" s="209"/>
      <c r="AC284" s="209"/>
      <c r="AD284" s="209"/>
      <c r="AE284" s="209"/>
      <c r="AF284" s="209"/>
      <c r="AG284" s="209" t="s">
        <v>173</v>
      </c>
      <c r="AH284" s="209">
        <v>2</v>
      </c>
      <c r="AI284" s="209"/>
      <c r="AJ284" s="209"/>
      <c r="AK284" s="209"/>
      <c r="AL284" s="209"/>
      <c r="AM284" s="209"/>
      <c r="AN284" s="209"/>
      <c r="AO284" s="209"/>
      <c r="AP284" s="209"/>
      <c r="AQ284" s="209"/>
      <c r="AR284" s="209"/>
      <c r="AS284" s="209"/>
      <c r="AT284" s="209"/>
      <c r="AU284" s="209"/>
      <c r="AV284" s="209"/>
      <c r="AW284" s="209"/>
      <c r="AX284" s="209"/>
      <c r="AY284" s="209"/>
      <c r="AZ284" s="209"/>
      <c r="BA284" s="209"/>
      <c r="BB284" s="209"/>
      <c r="BC284" s="209"/>
      <c r="BD284" s="209"/>
      <c r="BE284" s="209"/>
      <c r="BF284" s="209"/>
      <c r="BG284" s="209"/>
      <c r="BH284" s="209"/>
    </row>
    <row r="285" spans="1:60" outlineLevel="1" x14ac:dyDescent="0.25">
      <c r="A285" s="226"/>
      <c r="B285" s="227"/>
      <c r="C285" s="266" t="s">
        <v>729</v>
      </c>
      <c r="D285" s="262"/>
      <c r="E285" s="263">
        <v>1.08</v>
      </c>
      <c r="F285" s="228"/>
      <c r="G285" s="228"/>
      <c r="H285" s="228"/>
      <c r="I285" s="228"/>
      <c r="J285" s="228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09"/>
      <c r="Z285" s="209"/>
      <c r="AA285" s="209"/>
      <c r="AB285" s="209"/>
      <c r="AC285" s="209"/>
      <c r="AD285" s="209"/>
      <c r="AE285" s="209"/>
      <c r="AF285" s="209"/>
      <c r="AG285" s="209" t="s">
        <v>173</v>
      </c>
      <c r="AH285" s="209">
        <v>2</v>
      </c>
      <c r="AI285" s="209"/>
      <c r="AJ285" s="209"/>
      <c r="AK285" s="209"/>
      <c r="AL285" s="209"/>
      <c r="AM285" s="209"/>
      <c r="AN285" s="209"/>
      <c r="AO285" s="209"/>
      <c r="AP285" s="209"/>
      <c r="AQ285" s="209"/>
      <c r="AR285" s="209"/>
      <c r="AS285" s="209"/>
      <c r="AT285" s="209"/>
      <c r="AU285" s="209"/>
      <c r="AV285" s="209"/>
      <c r="AW285" s="209"/>
      <c r="AX285" s="209"/>
      <c r="AY285" s="209"/>
      <c r="AZ285" s="209"/>
      <c r="BA285" s="209"/>
      <c r="BB285" s="209"/>
      <c r="BC285" s="209"/>
      <c r="BD285" s="209"/>
      <c r="BE285" s="209"/>
      <c r="BF285" s="209"/>
      <c r="BG285" s="209"/>
      <c r="BH285" s="209"/>
    </row>
    <row r="286" spans="1:60" outlineLevel="1" x14ac:dyDescent="0.25">
      <c r="A286" s="226"/>
      <c r="B286" s="227"/>
      <c r="C286" s="266" t="s">
        <v>730</v>
      </c>
      <c r="D286" s="262"/>
      <c r="E286" s="263">
        <v>0.36</v>
      </c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09"/>
      <c r="Z286" s="209"/>
      <c r="AA286" s="209"/>
      <c r="AB286" s="209"/>
      <c r="AC286" s="209"/>
      <c r="AD286" s="209"/>
      <c r="AE286" s="209"/>
      <c r="AF286" s="209"/>
      <c r="AG286" s="209" t="s">
        <v>173</v>
      </c>
      <c r="AH286" s="209">
        <v>2</v>
      </c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</row>
    <row r="287" spans="1:60" outlineLevel="1" x14ac:dyDescent="0.25">
      <c r="A287" s="226"/>
      <c r="B287" s="227"/>
      <c r="C287" s="265" t="s">
        <v>475</v>
      </c>
      <c r="D287" s="262"/>
      <c r="E287" s="263"/>
      <c r="F287" s="228"/>
      <c r="G287" s="228"/>
      <c r="H287" s="228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09"/>
      <c r="Z287" s="209"/>
      <c r="AA287" s="209"/>
      <c r="AB287" s="209"/>
      <c r="AC287" s="209"/>
      <c r="AD287" s="209"/>
      <c r="AE287" s="209"/>
      <c r="AF287" s="209"/>
      <c r="AG287" s="209" t="s">
        <v>173</v>
      </c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</row>
    <row r="288" spans="1:60" outlineLevel="1" x14ac:dyDescent="0.25">
      <c r="A288" s="226"/>
      <c r="B288" s="227"/>
      <c r="C288" s="264" t="s">
        <v>731</v>
      </c>
      <c r="D288" s="260"/>
      <c r="E288" s="261">
        <v>6.2039999999999997</v>
      </c>
      <c r="F288" s="228"/>
      <c r="G288" s="228"/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09"/>
      <c r="Z288" s="209"/>
      <c r="AA288" s="209"/>
      <c r="AB288" s="209"/>
      <c r="AC288" s="209"/>
      <c r="AD288" s="209"/>
      <c r="AE288" s="209"/>
      <c r="AF288" s="209"/>
      <c r="AG288" s="209" t="s">
        <v>173</v>
      </c>
      <c r="AH288" s="209">
        <v>0</v>
      </c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</row>
    <row r="289" spans="1:60" outlineLevel="1" x14ac:dyDescent="0.25">
      <c r="A289" s="237">
        <v>132</v>
      </c>
      <c r="B289" s="238" t="s">
        <v>425</v>
      </c>
      <c r="C289" s="252" t="s">
        <v>426</v>
      </c>
      <c r="D289" s="239" t="s">
        <v>171</v>
      </c>
      <c r="E289" s="240">
        <v>5.28</v>
      </c>
      <c r="F289" s="241"/>
      <c r="G289" s="242">
        <f>ROUND(E289*F289,2)</f>
        <v>0</v>
      </c>
      <c r="H289" s="229">
        <v>0</v>
      </c>
      <c r="I289" s="228">
        <f>ROUND(E289*H289,2)</f>
        <v>0</v>
      </c>
      <c r="J289" s="229">
        <v>8.1999999999999993</v>
      </c>
      <c r="K289" s="228">
        <f>ROUND(E289*J289,2)</f>
        <v>43.3</v>
      </c>
      <c r="L289" s="228">
        <v>15</v>
      </c>
      <c r="M289" s="228">
        <f>G289*(1+L289/100)</f>
        <v>0</v>
      </c>
      <c r="N289" s="228">
        <v>0</v>
      </c>
      <c r="O289" s="228">
        <f>ROUND(E289*N289,2)</f>
        <v>0</v>
      </c>
      <c r="P289" s="228">
        <v>0</v>
      </c>
      <c r="Q289" s="228">
        <f>ROUND(E289*P289,2)</f>
        <v>0</v>
      </c>
      <c r="R289" s="228"/>
      <c r="S289" s="228" t="s">
        <v>168</v>
      </c>
      <c r="T289" s="228" t="s">
        <v>136</v>
      </c>
      <c r="U289" s="228">
        <v>1.6E-2</v>
      </c>
      <c r="V289" s="228">
        <f>ROUND(E289*U289,2)</f>
        <v>0.08</v>
      </c>
      <c r="W289" s="228"/>
      <c r="X289" s="228" t="s">
        <v>164</v>
      </c>
      <c r="Y289" s="209"/>
      <c r="Z289" s="209"/>
      <c r="AA289" s="209"/>
      <c r="AB289" s="209"/>
      <c r="AC289" s="209"/>
      <c r="AD289" s="209"/>
      <c r="AE289" s="209"/>
      <c r="AF289" s="209"/>
      <c r="AG289" s="209" t="s">
        <v>165</v>
      </c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</row>
    <row r="290" spans="1:60" outlineLevel="1" x14ac:dyDescent="0.25">
      <c r="A290" s="226"/>
      <c r="B290" s="227"/>
      <c r="C290" s="264" t="s">
        <v>174</v>
      </c>
      <c r="D290" s="260"/>
      <c r="E290" s="261">
        <v>4.2</v>
      </c>
      <c r="F290" s="228"/>
      <c r="G290" s="228"/>
      <c r="H290" s="228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09"/>
      <c r="Z290" s="209"/>
      <c r="AA290" s="209"/>
      <c r="AB290" s="209"/>
      <c r="AC290" s="209"/>
      <c r="AD290" s="209"/>
      <c r="AE290" s="209"/>
      <c r="AF290" s="209"/>
      <c r="AG290" s="209" t="s">
        <v>173</v>
      </c>
      <c r="AH290" s="209">
        <v>0</v>
      </c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</row>
    <row r="291" spans="1:60" outlineLevel="1" x14ac:dyDescent="0.25">
      <c r="A291" s="226"/>
      <c r="B291" s="227"/>
      <c r="C291" s="264" t="s">
        <v>175</v>
      </c>
      <c r="D291" s="260"/>
      <c r="E291" s="261">
        <v>1.08</v>
      </c>
      <c r="F291" s="228"/>
      <c r="G291" s="228"/>
      <c r="H291" s="228"/>
      <c r="I291" s="228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09"/>
      <c r="Z291" s="209"/>
      <c r="AA291" s="209"/>
      <c r="AB291" s="209"/>
      <c r="AC291" s="209"/>
      <c r="AD291" s="209"/>
      <c r="AE291" s="209"/>
      <c r="AF291" s="209"/>
      <c r="AG291" s="209" t="s">
        <v>173</v>
      </c>
      <c r="AH291" s="209">
        <v>0</v>
      </c>
      <c r="AI291" s="209"/>
      <c r="AJ291" s="209"/>
      <c r="AK291" s="209"/>
      <c r="AL291" s="209"/>
      <c r="AM291" s="209"/>
      <c r="AN291" s="209"/>
      <c r="AO291" s="209"/>
      <c r="AP291" s="209"/>
      <c r="AQ291" s="209"/>
      <c r="AR291" s="209"/>
      <c r="AS291" s="209"/>
      <c r="AT291" s="209"/>
      <c r="AU291" s="209"/>
      <c r="AV291" s="209"/>
      <c r="AW291" s="209"/>
      <c r="AX291" s="209"/>
      <c r="AY291" s="209"/>
      <c r="AZ291" s="209"/>
      <c r="BA291" s="209"/>
      <c r="BB291" s="209"/>
      <c r="BC291" s="209"/>
      <c r="BD291" s="209"/>
      <c r="BE291" s="209"/>
      <c r="BF291" s="209"/>
      <c r="BG291" s="209"/>
      <c r="BH291" s="209"/>
    </row>
    <row r="292" spans="1:60" outlineLevel="1" x14ac:dyDescent="0.25">
      <c r="A292" s="237">
        <v>133</v>
      </c>
      <c r="B292" s="238" t="s">
        <v>732</v>
      </c>
      <c r="C292" s="252" t="s">
        <v>733</v>
      </c>
      <c r="D292" s="239" t="s">
        <v>171</v>
      </c>
      <c r="E292" s="240">
        <v>5.28</v>
      </c>
      <c r="F292" s="241"/>
      <c r="G292" s="242">
        <f>ROUND(E292*F292,2)</f>
        <v>0</v>
      </c>
      <c r="H292" s="229">
        <v>28.17</v>
      </c>
      <c r="I292" s="228">
        <f>ROUND(E292*H292,2)</f>
        <v>148.74</v>
      </c>
      <c r="J292" s="229">
        <v>29.43</v>
      </c>
      <c r="K292" s="228">
        <f>ROUND(E292*J292,2)</f>
        <v>155.38999999999999</v>
      </c>
      <c r="L292" s="228">
        <v>15</v>
      </c>
      <c r="M292" s="228">
        <f>G292*(1+L292/100)</f>
        <v>0</v>
      </c>
      <c r="N292" s="228">
        <v>2.1000000000000001E-4</v>
      </c>
      <c r="O292" s="228">
        <f>ROUND(E292*N292,2)</f>
        <v>0</v>
      </c>
      <c r="P292" s="228">
        <v>0</v>
      </c>
      <c r="Q292" s="228">
        <f>ROUND(E292*P292,2)</f>
        <v>0</v>
      </c>
      <c r="R292" s="228"/>
      <c r="S292" s="228" t="s">
        <v>168</v>
      </c>
      <c r="T292" s="228" t="s">
        <v>136</v>
      </c>
      <c r="U292" s="228">
        <v>0.05</v>
      </c>
      <c r="V292" s="228">
        <f>ROUND(E292*U292,2)</f>
        <v>0.26</v>
      </c>
      <c r="W292" s="228"/>
      <c r="X292" s="228" t="s">
        <v>164</v>
      </c>
      <c r="Y292" s="209"/>
      <c r="Z292" s="209"/>
      <c r="AA292" s="209"/>
      <c r="AB292" s="209"/>
      <c r="AC292" s="209"/>
      <c r="AD292" s="209"/>
      <c r="AE292" s="209"/>
      <c r="AF292" s="209"/>
      <c r="AG292" s="209" t="s">
        <v>165</v>
      </c>
      <c r="AH292" s="209"/>
      <c r="AI292" s="209"/>
      <c r="AJ292" s="209"/>
      <c r="AK292" s="209"/>
      <c r="AL292" s="209"/>
      <c r="AM292" s="209"/>
      <c r="AN292" s="209"/>
      <c r="AO292" s="209"/>
      <c r="AP292" s="209"/>
      <c r="AQ292" s="209"/>
      <c r="AR292" s="209"/>
      <c r="AS292" s="209"/>
      <c r="AT292" s="209"/>
      <c r="AU292" s="209"/>
      <c r="AV292" s="209"/>
      <c r="AW292" s="209"/>
      <c r="AX292" s="209"/>
      <c r="AY292" s="209"/>
      <c r="AZ292" s="209"/>
      <c r="BA292" s="209"/>
      <c r="BB292" s="209"/>
      <c r="BC292" s="209"/>
      <c r="BD292" s="209"/>
      <c r="BE292" s="209"/>
      <c r="BF292" s="209"/>
      <c r="BG292" s="209"/>
      <c r="BH292" s="209"/>
    </row>
    <row r="293" spans="1:60" outlineLevel="1" x14ac:dyDescent="0.25">
      <c r="A293" s="226"/>
      <c r="B293" s="227"/>
      <c r="C293" s="264" t="s">
        <v>174</v>
      </c>
      <c r="D293" s="260"/>
      <c r="E293" s="261">
        <v>4.2</v>
      </c>
      <c r="F293" s="228"/>
      <c r="G293" s="228"/>
      <c r="H293" s="228"/>
      <c r="I293" s="228"/>
      <c r="J293" s="228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09"/>
      <c r="Z293" s="209"/>
      <c r="AA293" s="209"/>
      <c r="AB293" s="209"/>
      <c r="AC293" s="209"/>
      <c r="AD293" s="209"/>
      <c r="AE293" s="209"/>
      <c r="AF293" s="209"/>
      <c r="AG293" s="209" t="s">
        <v>173</v>
      </c>
      <c r="AH293" s="209">
        <v>0</v>
      </c>
      <c r="AI293" s="209"/>
      <c r="AJ293" s="209"/>
      <c r="AK293" s="209"/>
      <c r="AL293" s="209"/>
      <c r="AM293" s="209"/>
      <c r="AN293" s="209"/>
      <c r="AO293" s="209"/>
      <c r="AP293" s="209"/>
      <c r="AQ293" s="209"/>
      <c r="AR293" s="209"/>
      <c r="AS293" s="209"/>
      <c r="AT293" s="209"/>
      <c r="AU293" s="209"/>
      <c r="AV293" s="209"/>
      <c r="AW293" s="209"/>
      <c r="AX293" s="209"/>
      <c r="AY293" s="209"/>
      <c r="AZ293" s="209"/>
      <c r="BA293" s="209"/>
      <c r="BB293" s="209"/>
      <c r="BC293" s="209"/>
      <c r="BD293" s="209"/>
      <c r="BE293" s="209"/>
      <c r="BF293" s="209"/>
      <c r="BG293" s="209"/>
      <c r="BH293" s="209"/>
    </row>
    <row r="294" spans="1:60" outlineLevel="1" x14ac:dyDescent="0.25">
      <c r="A294" s="226"/>
      <c r="B294" s="227"/>
      <c r="C294" s="264" t="s">
        <v>175</v>
      </c>
      <c r="D294" s="260"/>
      <c r="E294" s="261">
        <v>1.08</v>
      </c>
      <c r="F294" s="228"/>
      <c r="G294" s="228"/>
      <c r="H294" s="228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09"/>
      <c r="Z294" s="209"/>
      <c r="AA294" s="209"/>
      <c r="AB294" s="209"/>
      <c r="AC294" s="209"/>
      <c r="AD294" s="209"/>
      <c r="AE294" s="209"/>
      <c r="AF294" s="209"/>
      <c r="AG294" s="209" t="s">
        <v>173</v>
      </c>
      <c r="AH294" s="209">
        <v>0</v>
      </c>
      <c r="AI294" s="209"/>
      <c r="AJ294" s="209"/>
      <c r="AK294" s="209"/>
      <c r="AL294" s="209"/>
      <c r="AM294" s="209"/>
      <c r="AN294" s="209"/>
      <c r="AO294" s="209"/>
      <c r="AP294" s="209"/>
      <c r="AQ294" s="209"/>
      <c r="AR294" s="209"/>
      <c r="AS294" s="209"/>
      <c r="AT294" s="209"/>
      <c r="AU294" s="209"/>
      <c r="AV294" s="209"/>
      <c r="AW294" s="209"/>
      <c r="AX294" s="209"/>
      <c r="AY294" s="209"/>
      <c r="AZ294" s="209"/>
      <c r="BA294" s="209"/>
      <c r="BB294" s="209"/>
      <c r="BC294" s="209"/>
      <c r="BD294" s="209"/>
      <c r="BE294" s="209"/>
      <c r="BF294" s="209"/>
      <c r="BG294" s="209"/>
      <c r="BH294" s="209"/>
    </row>
    <row r="295" spans="1:60" outlineLevel="1" x14ac:dyDescent="0.25">
      <c r="A295" s="237">
        <v>134</v>
      </c>
      <c r="B295" s="238" t="s">
        <v>734</v>
      </c>
      <c r="C295" s="252" t="s">
        <v>735</v>
      </c>
      <c r="D295" s="239" t="s">
        <v>171</v>
      </c>
      <c r="E295" s="240">
        <v>5.28</v>
      </c>
      <c r="F295" s="241"/>
      <c r="G295" s="242">
        <f>ROUND(E295*F295,2)</f>
        <v>0</v>
      </c>
      <c r="H295" s="229">
        <v>149.94999999999999</v>
      </c>
      <c r="I295" s="228">
        <f>ROUND(E295*H295,2)</f>
        <v>791.74</v>
      </c>
      <c r="J295" s="229">
        <v>611.35</v>
      </c>
      <c r="K295" s="228">
        <f>ROUND(E295*J295,2)</f>
        <v>3227.93</v>
      </c>
      <c r="L295" s="228">
        <v>15</v>
      </c>
      <c r="M295" s="228">
        <f>G295*(1+L295/100)</f>
        <v>0</v>
      </c>
      <c r="N295" s="228">
        <v>5.1500000000000001E-3</v>
      </c>
      <c r="O295" s="228">
        <f>ROUND(E295*N295,2)</f>
        <v>0.03</v>
      </c>
      <c r="P295" s="228">
        <v>0</v>
      </c>
      <c r="Q295" s="228">
        <f>ROUND(E295*P295,2)</f>
        <v>0</v>
      </c>
      <c r="R295" s="228"/>
      <c r="S295" s="228" t="s">
        <v>168</v>
      </c>
      <c r="T295" s="228" t="s">
        <v>136</v>
      </c>
      <c r="U295" s="228">
        <v>1.04</v>
      </c>
      <c r="V295" s="228">
        <f>ROUND(E295*U295,2)</f>
        <v>5.49</v>
      </c>
      <c r="W295" s="228"/>
      <c r="X295" s="228" t="s">
        <v>164</v>
      </c>
      <c r="Y295" s="209"/>
      <c r="Z295" s="209"/>
      <c r="AA295" s="209"/>
      <c r="AB295" s="209"/>
      <c r="AC295" s="209"/>
      <c r="AD295" s="209"/>
      <c r="AE295" s="209"/>
      <c r="AF295" s="209"/>
      <c r="AG295" s="209" t="s">
        <v>165</v>
      </c>
      <c r="AH295" s="209"/>
      <c r="AI295" s="209"/>
      <c r="AJ295" s="209"/>
      <c r="AK295" s="209"/>
      <c r="AL295" s="209"/>
      <c r="AM295" s="209"/>
      <c r="AN295" s="209"/>
      <c r="AO295" s="209"/>
      <c r="AP295" s="209"/>
      <c r="AQ295" s="209"/>
      <c r="AR295" s="209"/>
      <c r="AS295" s="209"/>
      <c r="AT295" s="209"/>
      <c r="AU295" s="209"/>
      <c r="AV295" s="209"/>
      <c r="AW295" s="209"/>
      <c r="AX295" s="209"/>
      <c r="AY295" s="209"/>
      <c r="AZ295" s="209"/>
      <c r="BA295" s="209"/>
      <c r="BB295" s="209"/>
      <c r="BC295" s="209"/>
      <c r="BD295" s="209"/>
      <c r="BE295" s="209"/>
      <c r="BF295" s="209"/>
      <c r="BG295" s="209"/>
      <c r="BH295" s="209"/>
    </row>
    <row r="296" spans="1:60" outlineLevel="1" x14ac:dyDescent="0.25">
      <c r="A296" s="226"/>
      <c r="B296" s="227"/>
      <c r="C296" s="264" t="s">
        <v>174</v>
      </c>
      <c r="D296" s="260"/>
      <c r="E296" s="261">
        <v>4.2</v>
      </c>
      <c r="F296" s="228"/>
      <c r="G296" s="228"/>
      <c r="H296" s="228"/>
      <c r="I296" s="228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09"/>
      <c r="Z296" s="209"/>
      <c r="AA296" s="209"/>
      <c r="AB296" s="209"/>
      <c r="AC296" s="209"/>
      <c r="AD296" s="209"/>
      <c r="AE296" s="209"/>
      <c r="AF296" s="209"/>
      <c r="AG296" s="209" t="s">
        <v>173</v>
      </c>
      <c r="AH296" s="209">
        <v>0</v>
      </c>
      <c r="AI296" s="209"/>
      <c r="AJ296" s="209"/>
      <c r="AK296" s="209"/>
      <c r="AL296" s="209"/>
      <c r="AM296" s="209"/>
      <c r="AN296" s="209"/>
      <c r="AO296" s="209"/>
      <c r="AP296" s="209"/>
      <c r="AQ296" s="209"/>
      <c r="AR296" s="209"/>
      <c r="AS296" s="209"/>
      <c r="AT296" s="209"/>
      <c r="AU296" s="209"/>
      <c r="AV296" s="209"/>
      <c r="AW296" s="209"/>
      <c r="AX296" s="209"/>
      <c r="AY296" s="209"/>
      <c r="AZ296" s="209"/>
      <c r="BA296" s="209"/>
      <c r="BB296" s="209"/>
      <c r="BC296" s="209"/>
      <c r="BD296" s="209"/>
      <c r="BE296" s="209"/>
      <c r="BF296" s="209"/>
      <c r="BG296" s="209"/>
      <c r="BH296" s="209"/>
    </row>
    <row r="297" spans="1:60" outlineLevel="1" x14ac:dyDescent="0.25">
      <c r="A297" s="226"/>
      <c r="B297" s="227"/>
      <c r="C297" s="264" t="s">
        <v>175</v>
      </c>
      <c r="D297" s="260"/>
      <c r="E297" s="261">
        <v>1.08</v>
      </c>
      <c r="F297" s="228"/>
      <c r="G297" s="228"/>
      <c r="H297" s="228"/>
      <c r="I297" s="228"/>
      <c r="J297" s="228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09"/>
      <c r="Z297" s="209"/>
      <c r="AA297" s="209"/>
      <c r="AB297" s="209"/>
      <c r="AC297" s="209"/>
      <c r="AD297" s="209"/>
      <c r="AE297" s="209"/>
      <c r="AF297" s="209"/>
      <c r="AG297" s="209" t="s">
        <v>173</v>
      </c>
      <c r="AH297" s="209">
        <v>0</v>
      </c>
      <c r="AI297" s="209"/>
      <c r="AJ297" s="209"/>
      <c r="AK297" s="209"/>
      <c r="AL297" s="209"/>
      <c r="AM297" s="209"/>
      <c r="AN297" s="209"/>
      <c r="AO297" s="209"/>
      <c r="AP297" s="209"/>
      <c r="AQ297" s="209"/>
      <c r="AR297" s="209"/>
      <c r="AS297" s="209"/>
      <c r="AT297" s="209"/>
      <c r="AU297" s="209"/>
      <c r="AV297" s="209"/>
      <c r="AW297" s="209"/>
      <c r="AX297" s="209"/>
      <c r="AY297" s="209"/>
      <c r="AZ297" s="209"/>
      <c r="BA297" s="209"/>
      <c r="BB297" s="209"/>
      <c r="BC297" s="209"/>
      <c r="BD297" s="209"/>
      <c r="BE297" s="209"/>
      <c r="BF297" s="209"/>
      <c r="BG297" s="209"/>
      <c r="BH297" s="209"/>
    </row>
    <row r="298" spans="1:60" outlineLevel="1" x14ac:dyDescent="0.25">
      <c r="A298" s="237">
        <v>135</v>
      </c>
      <c r="B298" s="238" t="s">
        <v>429</v>
      </c>
      <c r="C298" s="252" t="s">
        <v>736</v>
      </c>
      <c r="D298" s="239" t="s">
        <v>237</v>
      </c>
      <c r="E298" s="240">
        <v>14.1</v>
      </c>
      <c r="F298" s="241"/>
      <c r="G298" s="242">
        <f>ROUND(E298*F298,2)</f>
        <v>0</v>
      </c>
      <c r="H298" s="229">
        <v>24.02</v>
      </c>
      <c r="I298" s="228">
        <f>ROUND(E298*H298,2)</f>
        <v>338.68</v>
      </c>
      <c r="J298" s="229">
        <v>41.68</v>
      </c>
      <c r="K298" s="228">
        <f>ROUND(E298*J298,2)</f>
        <v>587.69000000000005</v>
      </c>
      <c r="L298" s="228">
        <v>15</v>
      </c>
      <c r="M298" s="228">
        <f>G298*(1+L298/100)</f>
        <v>0</v>
      </c>
      <c r="N298" s="228">
        <v>4.0000000000000003E-5</v>
      </c>
      <c r="O298" s="228">
        <f>ROUND(E298*N298,2)</f>
        <v>0</v>
      </c>
      <c r="P298" s="228">
        <v>0</v>
      </c>
      <c r="Q298" s="228">
        <f>ROUND(E298*P298,2)</f>
        <v>0</v>
      </c>
      <c r="R298" s="228"/>
      <c r="S298" s="228" t="s">
        <v>168</v>
      </c>
      <c r="T298" s="228" t="s">
        <v>136</v>
      </c>
      <c r="U298" s="228">
        <v>7.0000000000000007E-2</v>
      </c>
      <c r="V298" s="228">
        <f>ROUND(E298*U298,2)</f>
        <v>0.99</v>
      </c>
      <c r="W298" s="228"/>
      <c r="X298" s="228" t="s">
        <v>164</v>
      </c>
      <c r="Y298" s="209"/>
      <c r="Z298" s="209"/>
      <c r="AA298" s="209"/>
      <c r="AB298" s="209"/>
      <c r="AC298" s="209"/>
      <c r="AD298" s="209"/>
      <c r="AE298" s="209"/>
      <c r="AF298" s="209"/>
      <c r="AG298" s="209" t="s">
        <v>165</v>
      </c>
      <c r="AH298" s="209"/>
      <c r="AI298" s="209"/>
      <c r="AJ298" s="209"/>
      <c r="AK298" s="209"/>
      <c r="AL298" s="209"/>
      <c r="AM298" s="209"/>
      <c r="AN298" s="209"/>
      <c r="AO298" s="209"/>
      <c r="AP298" s="209"/>
      <c r="AQ298" s="209"/>
      <c r="AR298" s="209"/>
      <c r="AS298" s="209"/>
      <c r="AT298" s="209"/>
      <c r="AU298" s="209"/>
      <c r="AV298" s="209"/>
      <c r="AW298" s="209"/>
      <c r="AX298" s="209"/>
      <c r="AY298" s="209"/>
      <c r="AZ298" s="209"/>
      <c r="BA298" s="209"/>
      <c r="BB298" s="209"/>
      <c r="BC298" s="209"/>
      <c r="BD298" s="209"/>
      <c r="BE298" s="209"/>
      <c r="BF298" s="209"/>
      <c r="BG298" s="209"/>
      <c r="BH298" s="209"/>
    </row>
    <row r="299" spans="1:60" outlineLevel="1" x14ac:dyDescent="0.25">
      <c r="A299" s="226"/>
      <c r="B299" s="227"/>
      <c r="C299" s="264" t="s">
        <v>431</v>
      </c>
      <c r="D299" s="260"/>
      <c r="E299" s="261">
        <v>3.6</v>
      </c>
      <c r="F299" s="228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09"/>
      <c r="Z299" s="209"/>
      <c r="AA299" s="209"/>
      <c r="AB299" s="209"/>
      <c r="AC299" s="209"/>
      <c r="AD299" s="209"/>
      <c r="AE299" s="209"/>
      <c r="AF299" s="209"/>
      <c r="AG299" s="209" t="s">
        <v>173</v>
      </c>
      <c r="AH299" s="209">
        <v>0</v>
      </c>
      <c r="AI299" s="209"/>
      <c r="AJ299" s="209"/>
      <c r="AK299" s="209"/>
      <c r="AL299" s="209"/>
      <c r="AM299" s="209"/>
      <c r="AN299" s="209"/>
      <c r="AO299" s="209"/>
      <c r="AP299" s="209"/>
      <c r="AQ299" s="209"/>
      <c r="AR299" s="209"/>
      <c r="AS299" s="209"/>
      <c r="AT299" s="209"/>
      <c r="AU299" s="209"/>
      <c r="AV299" s="209"/>
      <c r="AW299" s="209"/>
      <c r="AX299" s="209"/>
      <c r="AY299" s="209"/>
      <c r="AZ299" s="209"/>
      <c r="BA299" s="209"/>
      <c r="BB299" s="209"/>
      <c r="BC299" s="209"/>
      <c r="BD299" s="209"/>
      <c r="BE299" s="209"/>
      <c r="BF299" s="209"/>
      <c r="BG299" s="209"/>
      <c r="BH299" s="209"/>
    </row>
    <row r="300" spans="1:60" outlineLevel="1" x14ac:dyDescent="0.25">
      <c r="A300" s="226"/>
      <c r="B300" s="227"/>
      <c r="C300" s="264" t="s">
        <v>432</v>
      </c>
      <c r="D300" s="260"/>
      <c r="E300" s="261">
        <v>8.1999999999999993</v>
      </c>
      <c r="F300" s="228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09"/>
      <c r="Z300" s="209"/>
      <c r="AA300" s="209"/>
      <c r="AB300" s="209"/>
      <c r="AC300" s="209"/>
      <c r="AD300" s="209"/>
      <c r="AE300" s="209"/>
      <c r="AF300" s="209"/>
      <c r="AG300" s="209" t="s">
        <v>173</v>
      </c>
      <c r="AH300" s="209">
        <v>0</v>
      </c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</row>
    <row r="301" spans="1:60" outlineLevel="1" x14ac:dyDescent="0.25">
      <c r="A301" s="226"/>
      <c r="B301" s="227"/>
      <c r="C301" s="264" t="s">
        <v>433</v>
      </c>
      <c r="D301" s="260"/>
      <c r="E301" s="261">
        <v>2.2999999999999998</v>
      </c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09"/>
      <c r="Z301" s="209"/>
      <c r="AA301" s="209"/>
      <c r="AB301" s="209"/>
      <c r="AC301" s="209"/>
      <c r="AD301" s="209"/>
      <c r="AE301" s="209"/>
      <c r="AF301" s="209"/>
      <c r="AG301" s="209" t="s">
        <v>173</v>
      </c>
      <c r="AH301" s="209">
        <v>0</v>
      </c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</row>
    <row r="302" spans="1:60" outlineLevel="1" x14ac:dyDescent="0.25">
      <c r="A302" s="237">
        <v>136</v>
      </c>
      <c r="B302" s="238" t="s">
        <v>737</v>
      </c>
      <c r="C302" s="252" t="s">
        <v>738</v>
      </c>
      <c r="D302" s="239" t="s">
        <v>171</v>
      </c>
      <c r="E302" s="240">
        <v>5.28</v>
      </c>
      <c r="F302" s="241"/>
      <c r="G302" s="242">
        <f>ROUND(E302*F302,2)</f>
        <v>0</v>
      </c>
      <c r="H302" s="229">
        <v>0</v>
      </c>
      <c r="I302" s="228">
        <f>ROUND(E302*H302,2)</f>
        <v>0</v>
      </c>
      <c r="J302" s="229">
        <v>17.399999999999999</v>
      </c>
      <c r="K302" s="228">
        <f>ROUND(E302*J302,2)</f>
        <v>91.87</v>
      </c>
      <c r="L302" s="228">
        <v>15</v>
      </c>
      <c r="M302" s="228">
        <f>G302*(1+L302/100)</f>
        <v>0</v>
      </c>
      <c r="N302" s="228">
        <v>0</v>
      </c>
      <c r="O302" s="228">
        <f>ROUND(E302*N302,2)</f>
        <v>0</v>
      </c>
      <c r="P302" s="228">
        <v>0</v>
      </c>
      <c r="Q302" s="228">
        <f>ROUND(E302*P302,2)</f>
        <v>0</v>
      </c>
      <c r="R302" s="228"/>
      <c r="S302" s="228" t="s">
        <v>168</v>
      </c>
      <c r="T302" s="228" t="s">
        <v>136</v>
      </c>
      <c r="U302" s="228">
        <v>0.03</v>
      </c>
      <c r="V302" s="228">
        <f>ROUND(E302*U302,2)</f>
        <v>0.16</v>
      </c>
      <c r="W302" s="228"/>
      <c r="X302" s="228" t="s">
        <v>164</v>
      </c>
      <c r="Y302" s="209"/>
      <c r="Z302" s="209"/>
      <c r="AA302" s="209"/>
      <c r="AB302" s="209"/>
      <c r="AC302" s="209"/>
      <c r="AD302" s="209"/>
      <c r="AE302" s="209"/>
      <c r="AF302" s="209"/>
      <c r="AG302" s="209" t="s">
        <v>165</v>
      </c>
      <c r="AH302" s="209"/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</row>
    <row r="303" spans="1:60" outlineLevel="1" x14ac:dyDescent="0.25">
      <c r="A303" s="226"/>
      <c r="B303" s="227"/>
      <c r="C303" s="264" t="s">
        <v>174</v>
      </c>
      <c r="D303" s="260"/>
      <c r="E303" s="261">
        <v>4.2</v>
      </c>
      <c r="F303" s="228"/>
      <c r="G303" s="228"/>
      <c r="H303" s="228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09"/>
      <c r="Z303" s="209"/>
      <c r="AA303" s="209"/>
      <c r="AB303" s="209"/>
      <c r="AC303" s="209"/>
      <c r="AD303" s="209"/>
      <c r="AE303" s="209"/>
      <c r="AF303" s="209"/>
      <c r="AG303" s="209" t="s">
        <v>173</v>
      </c>
      <c r="AH303" s="209">
        <v>0</v>
      </c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</row>
    <row r="304" spans="1:60" outlineLevel="1" x14ac:dyDescent="0.25">
      <c r="A304" s="226"/>
      <c r="B304" s="227"/>
      <c r="C304" s="264" t="s">
        <v>175</v>
      </c>
      <c r="D304" s="260"/>
      <c r="E304" s="261">
        <v>1.08</v>
      </c>
      <c r="F304" s="228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09"/>
      <c r="Z304" s="209"/>
      <c r="AA304" s="209"/>
      <c r="AB304" s="209"/>
      <c r="AC304" s="209"/>
      <c r="AD304" s="209"/>
      <c r="AE304" s="209"/>
      <c r="AF304" s="209"/>
      <c r="AG304" s="209" t="s">
        <v>173</v>
      </c>
      <c r="AH304" s="209">
        <v>0</v>
      </c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</row>
    <row r="305" spans="1:60" outlineLevel="1" x14ac:dyDescent="0.25">
      <c r="A305" s="237">
        <v>137</v>
      </c>
      <c r="B305" s="238" t="s">
        <v>739</v>
      </c>
      <c r="C305" s="252" t="s">
        <v>740</v>
      </c>
      <c r="D305" s="239" t="s">
        <v>171</v>
      </c>
      <c r="E305" s="240">
        <v>5.28</v>
      </c>
      <c r="F305" s="241"/>
      <c r="G305" s="242">
        <f>ROUND(E305*F305,2)</f>
        <v>0</v>
      </c>
      <c r="H305" s="229">
        <v>14.2</v>
      </c>
      <c r="I305" s="228">
        <f>ROUND(E305*H305,2)</f>
        <v>74.98</v>
      </c>
      <c r="J305" s="229">
        <v>0</v>
      </c>
      <c r="K305" s="228">
        <f>ROUND(E305*J305,2)</f>
        <v>0</v>
      </c>
      <c r="L305" s="228">
        <v>15</v>
      </c>
      <c r="M305" s="228">
        <f>G305*(1+L305/100)</f>
        <v>0</v>
      </c>
      <c r="N305" s="228">
        <v>1.1999999999999999E-3</v>
      </c>
      <c r="O305" s="228">
        <f>ROUND(E305*N305,2)</f>
        <v>0.01</v>
      </c>
      <c r="P305" s="228">
        <v>0</v>
      </c>
      <c r="Q305" s="228">
        <f>ROUND(E305*P305,2)</f>
        <v>0</v>
      </c>
      <c r="R305" s="228"/>
      <c r="S305" s="228" t="s">
        <v>168</v>
      </c>
      <c r="T305" s="228" t="s">
        <v>136</v>
      </c>
      <c r="U305" s="228">
        <v>0</v>
      </c>
      <c r="V305" s="228">
        <f>ROUND(E305*U305,2)</f>
        <v>0</v>
      </c>
      <c r="W305" s="228"/>
      <c r="X305" s="228" t="s">
        <v>164</v>
      </c>
      <c r="Y305" s="209"/>
      <c r="Z305" s="209"/>
      <c r="AA305" s="209"/>
      <c r="AB305" s="209"/>
      <c r="AC305" s="209"/>
      <c r="AD305" s="209"/>
      <c r="AE305" s="209"/>
      <c r="AF305" s="209"/>
      <c r="AG305" s="209" t="s">
        <v>165</v>
      </c>
      <c r="AH305" s="209"/>
      <c r="AI305" s="209"/>
      <c r="AJ305" s="209"/>
      <c r="AK305" s="209"/>
      <c r="AL305" s="209"/>
      <c r="AM305" s="209"/>
      <c r="AN305" s="209"/>
      <c r="AO305" s="209"/>
      <c r="AP305" s="209"/>
      <c r="AQ305" s="209"/>
      <c r="AR305" s="209"/>
      <c r="AS305" s="209"/>
      <c r="AT305" s="209"/>
      <c r="AU305" s="209"/>
      <c r="AV305" s="209"/>
      <c r="AW305" s="209"/>
      <c r="AX305" s="209"/>
      <c r="AY305" s="209"/>
      <c r="AZ305" s="209"/>
      <c r="BA305" s="209"/>
      <c r="BB305" s="209"/>
      <c r="BC305" s="209"/>
      <c r="BD305" s="209"/>
      <c r="BE305" s="209"/>
      <c r="BF305" s="209"/>
      <c r="BG305" s="209"/>
      <c r="BH305" s="209"/>
    </row>
    <row r="306" spans="1:60" outlineLevel="1" x14ac:dyDescent="0.25">
      <c r="A306" s="226"/>
      <c r="B306" s="227"/>
      <c r="C306" s="264" t="s">
        <v>174</v>
      </c>
      <c r="D306" s="260"/>
      <c r="E306" s="261">
        <v>4.2</v>
      </c>
      <c r="F306" s="228"/>
      <c r="G306" s="228"/>
      <c r="H306" s="228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09"/>
      <c r="Z306" s="209"/>
      <c r="AA306" s="209"/>
      <c r="AB306" s="209"/>
      <c r="AC306" s="209"/>
      <c r="AD306" s="209"/>
      <c r="AE306" s="209"/>
      <c r="AF306" s="209"/>
      <c r="AG306" s="209" t="s">
        <v>173</v>
      </c>
      <c r="AH306" s="209">
        <v>0</v>
      </c>
      <c r="AI306" s="209"/>
      <c r="AJ306" s="209"/>
      <c r="AK306" s="209"/>
      <c r="AL306" s="209"/>
      <c r="AM306" s="209"/>
      <c r="AN306" s="209"/>
      <c r="AO306" s="209"/>
      <c r="AP306" s="209"/>
      <c r="AQ306" s="209"/>
      <c r="AR306" s="209"/>
      <c r="AS306" s="209"/>
      <c r="AT306" s="209"/>
      <c r="AU306" s="209"/>
      <c r="AV306" s="209"/>
      <c r="AW306" s="209"/>
      <c r="AX306" s="209"/>
      <c r="AY306" s="209"/>
      <c r="AZ306" s="209"/>
      <c r="BA306" s="209"/>
      <c r="BB306" s="209"/>
      <c r="BC306" s="209"/>
      <c r="BD306" s="209"/>
      <c r="BE306" s="209"/>
      <c r="BF306" s="209"/>
      <c r="BG306" s="209"/>
      <c r="BH306" s="209"/>
    </row>
    <row r="307" spans="1:60" outlineLevel="1" x14ac:dyDescent="0.25">
      <c r="A307" s="226"/>
      <c r="B307" s="227"/>
      <c r="C307" s="264" t="s">
        <v>175</v>
      </c>
      <c r="D307" s="260"/>
      <c r="E307" s="261">
        <v>1.08</v>
      </c>
      <c r="F307" s="228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09"/>
      <c r="Z307" s="209"/>
      <c r="AA307" s="209"/>
      <c r="AB307" s="209"/>
      <c r="AC307" s="209"/>
      <c r="AD307" s="209"/>
      <c r="AE307" s="209"/>
      <c r="AF307" s="209"/>
      <c r="AG307" s="209" t="s">
        <v>173</v>
      </c>
      <c r="AH307" s="209">
        <v>0</v>
      </c>
      <c r="AI307" s="209"/>
      <c r="AJ307" s="209"/>
      <c r="AK307" s="209"/>
      <c r="AL307" s="209"/>
      <c r="AM307" s="209"/>
      <c r="AN307" s="209"/>
      <c r="AO307" s="209"/>
      <c r="AP307" s="209"/>
      <c r="AQ307" s="209"/>
      <c r="AR307" s="209"/>
      <c r="AS307" s="209"/>
      <c r="AT307" s="209"/>
      <c r="AU307" s="209"/>
      <c r="AV307" s="209"/>
      <c r="AW307" s="209"/>
      <c r="AX307" s="209"/>
      <c r="AY307" s="209"/>
      <c r="AZ307" s="209"/>
      <c r="BA307" s="209"/>
      <c r="BB307" s="209"/>
      <c r="BC307" s="209"/>
      <c r="BD307" s="209"/>
      <c r="BE307" s="209"/>
      <c r="BF307" s="209"/>
      <c r="BG307" s="209"/>
      <c r="BH307" s="209"/>
    </row>
    <row r="308" spans="1:60" outlineLevel="1" x14ac:dyDescent="0.25">
      <c r="A308" s="243">
        <v>138</v>
      </c>
      <c r="B308" s="244" t="s">
        <v>741</v>
      </c>
      <c r="C308" s="251" t="s">
        <v>742</v>
      </c>
      <c r="D308" s="245" t="s">
        <v>0</v>
      </c>
      <c r="E308" s="246">
        <v>90.2761</v>
      </c>
      <c r="F308" s="247"/>
      <c r="G308" s="248">
        <f>ROUND(E308*F308,2)</f>
        <v>0</v>
      </c>
      <c r="H308" s="229">
        <v>0</v>
      </c>
      <c r="I308" s="228">
        <f>ROUND(E308*H308,2)</f>
        <v>0</v>
      </c>
      <c r="J308" s="229">
        <v>7.3</v>
      </c>
      <c r="K308" s="228">
        <f>ROUND(E308*J308,2)</f>
        <v>659.02</v>
      </c>
      <c r="L308" s="228">
        <v>15</v>
      </c>
      <c r="M308" s="228">
        <f>G308*(1+L308/100)</f>
        <v>0</v>
      </c>
      <c r="N308" s="228">
        <v>0</v>
      </c>
      <c r="O308" s="228">
        <f>ROUND(E308*N308,2)</f>
        <v>0</v>
      </c>
      <c r="P308" s="228">
        <v>0</v>
      </c>
      <c r="Q308" s="228">
        <f>ROUND(E308*P308,2)</f>
        <v>0</v>
      </c>
      <c r="R308" s="228"/>
      <c r="S308" s="228" t="s">
        <v>168</v>
      </c>
      <c r="T308" s="228" t="s">
        <v>136</v>
      </c>
      <c r="U308" s="228">
        <v>0</v>
      </c>
      <c r="V308" s="228">
        <f>ROUND(E308*U308,2)</f>
        <v>0</v>
      </c>
      <c r="W308" s="228"/>
      <c r="X308" s="228" t="s">
        <v>261</v>
      </c>
      <c r="Y308" s="209"/>
      <c r="Z308" s="209"/>
      <c r="AA308" s="209"/>
      <c r="AB308" s="209"/>
      <c r="AC308" s="209"/>
      <c r="AD308" s="209"/>
      <c r="AE308" s="209"/>
      <c r="AF308" s="209"/>
      <c r="AG308" s="209" t="s">
        <v>262</v>
      </c>
      <c r="AH308" s="209"/>
      <c r="AI308" s="209"/>
      <c r="AJ308" s="209"/>
      <c r="AK308" s="209"/>
      <c r="AL308" s="209"/>
      <c r="AM308" s="209"/>
      <c r="AN308" s="209"/>
      <c r="AO308" s="209"/>
      <c r="AP308" s="209"/>
      <c r="AQ308" s="209"/>
      <c r="AR308" s="209"/>
      <c r="AS308" s="209"/>
      <c r="AT308" s="209"/>
      <c r="AU308" s="209"/>
      <c r="AV308" s="209"/>
      <c r="AW308" s="209"/>
      <c r="AX308" s="209"/>
      <c r="AY308" s="209"/>
      <c r="AZ308" s="209"/>
      <c r="BA308" s="209"/>
      <c r="BB308" s="209"/>
      <c r="BC308" s="209"/>
      <c r="BD308" s="209"/>
      <c r="BE308" s="209"/>
      <c r="BF308" s="209"/>
      <c r="BG308" s="209"/>
      <c r="BH308" s="209"/>
    </row>
    <row r="309" spans="1:60" x14ac:dyDescent="0.25">
      <c r="A309" s="231" t="s">
        <v>130</v>
      </c>
      <c r="B309" s="232" t="s">
        <v>86</v>
      </c>
      <c r="C309" s="250" t="s">
        <v>87</v>
      </c>
      <c r="D309" s="233"/>
      <c r="E309" s="234"/>
      <c r="F309" s="235"/>
      <c r="G309" s="236">
        <f>SUMIF(AG310:AG320,"&lt;&gt;NOR",G310:G320)</f>
        <v>0</v>
      </c>
      <c r="H309" s="230"/>
      <c r="I309" s="230">
        <f>SUM(I310:I320)</f>
        <v>6765.57</v>
      </c>
      <c r="J309" s="230"/>
      <c r="K309" s="230">
        <f>SUM(K310:K320)</f>
        <v>9750.7100000000009</v>
      </c>
      <c r="L309" s="230"/>
      <c r="M309" s="230">
        <f>SUM(M310:M320)</f>
        <v>0</v>
      </c>
      <c r="N309" s="230"/>
      <c r="O309" s="230">
        <f>SUM(O310:O320)</f>
        <v>0.01</v>
      </c>
      <c r="P309" s="230"/>
      <c r="Q309" s="230">
        <f>SUM(Q310:Q320)</f>
        <v>0.01</v>
      </c>
      <c r="R309" s="230"/>
      <c r="S309" s="230"/>
      <c r="T309" s="230"/>
      <c r="U309" s="230"/>
      <c r="V309" s="230">
        <f>SUM(V310:V320)</f>
        <v>11.959999999999999</v>
      </c>
      <c r="W309" s="230"/>
      <c r="X309" s="230"/>
      <c r="AG309" t="s">
        <v>131</v>
      </c>
    </row>
    <row r="310" spans="1:60" ht="20.399999999999999" outlineLevel="1" x14ac:dyDescent="0.25">
      <c r="A310" s="237">
        <v>139</v>
      </c>
      <c r="B310" s="238" t="s">
        <v>434</v>
      </c>
      <c r="C310" s="252" t="s">
        <v>435</v>
      </c>
      <c r="D310" s="239" t="s">
        <v>171</v>
      </c>
      <c r="E310" s="240">
        <v>16</v>
      </c>
      <c r="F310" s="241"/>
      <c r="G310" s="242">
        <f>ROUND(E310*F310,2)</f>
        <v>0</v>
      </c>
      <c r="H310" s="229">
        <v>373.43</v>
      </c>
      <c r="I310" s="228">
        <f>ROUND(E310*H310,2)</f>
        <v>5974.88</v>
      </c>
      <c r="J310" s="229">
        <v>495.97</v>
      </c>
      <c r="K310" s="228">
        <f>ROUND(E310*J310,2)</f>
        <v>7935.52</v>
      </c>
      <c r="L310" s="228">
        <v>15</v>
      </c>
      <c r="M310" s="228">
        <f>G310*(1+L310/100)</f>
        <v>0</v>
      </c>
      <c r="N310" s="228">
        <v>3.5E-4</v>
      </c>
      <c r="O310" s="228">
        <f>ROUND(E310*N310,2)</f>
        <v>0.01</v>
      </c>
      <c r="P310" s="228">
        <v>0</v>
      </c>
      <c r="Q310" s="228">
        <f>ROUND(E310*P310,2)</f>
        <v>0</v>
      </c>
      <c r="R310" s="228"/>
      <c r="S310" s="228" t="s">
        <v>135</v>
      </c>
      <c r="T310" s="228" t="s">
        <v>136</v>
      </c>
      <c r="U310" s="228">
        <v>0.56999999999999995</v>
      </c>
      <c r="V310" s="228">
        <f>ROUND(E310*U310,2)</f>
        <v>9.1199999999999992</v>
      </c>
      <c r="W310" s="228"/>
      <c r="X310" s="228" t="s">
        <v>164</v>
      </c>
      <c r="Y310" s="209"/>
      <c r="Z310" s="209"/>
      <c r="AA310" s="209"/>
      <c r="AB310" s="209"/>
      <c r="AC310" s="209"/>
      <c r="AD310" s="209"/>
      <c r="AE310" s="209"/>
      <c r="AF310" s="209"/>
      <c r="AG310" s="209" t="s">
        <v>165</v>
      </c>
      <c r="AH310" s="209"/>
      <c r="AI310" s="209"/>
      <c r="AJ310" s="209"/>
      <c r="AK310" s="209"/>
      <c r="AL310" s="209"/>
      <c r="AM310" s="209"/>
      <c r="AN310" s="209"/>
      <c r="AO310" s="209"/>
      <c r="AP310" s="209"/>
      <c r="AQ310" s="209"/>
      <c r="AR310" s="209"/>
      <c r="AS310" s="209"/>
      <c r="AT310" s="209"/>
      <c r="AU310" s="209"/>
      <c r="AV310" s="209"/>
      <c r="AW310" s="209"/>
      <c r="AX310" s="209"/>
      <c r="AY310" s="209"/>
      <c r="AZ310" s="209"/>
      <c r="BA310" s="209"/>
      <c r="BB310" s="209"/>
      <c r="BC310" s="209"/>
      <c r="BD310" s="209"/>
      <c r="BE310" s="209"/>
      <c r="BF310" s="209"/>
      <c r="BG310" s="209"/>
      <c r="BH310" s="209"/>
    </row>
    <row r="311" spans="1:60" outlineLevel="1" x14ac:dyDescent="0.25">
      <c r="A311" s="226"/>
      <c r="B311" s="227"/>
      <c r="C311" s="264" t="s">
        <v>436</v>
      </c>
      <c r="D311" s="260"/>
      <c r="E311" s="261">
        <v>16</v>
      </c>
      <c r="F311" s="228"/>
      <c r="G311" s="228"/>
      <c r="H311" s="228"/>
      <c r="I311" s="228"/>
      <c r="J311" s="228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09"/>
      <c r="Z311" s="209"/>
      <c r="AA311" s="209"/>
      <c r="AB311" s="209"/>
      <c r="AC311" s="209"/>
      <c r="AD311" s="209"/>
      <c r="AE311" s="209"/>
      <c r="AF311" s="209"/>
      <c r="AG311" s="209" t="s">
        <v>173</v>
      </c>
      <c r="AH311" s="209">
        <v>0</v>
      </c>
      <c r="AI311" s="209"/>
      <c r="AJ311" s="209"/>
      <c r="AK311" s="209"/>
      <c r="AL311" s="209"/>
      <c r="AM311" s="209"/>
      <c r="AN311" s="209"/>
      <c r="AO311" s="209"/>
      <c r="AP311" s="209"/>
      <c r="AQ311" s="209"/>
      <c r="AR311" s="209"/>
      <c r="AS311" s="209"/>
      <c r="AT311" s="209"/>
      <c r="AU311" s="209"/>
      <c r="AV311" s="209"/>
      <c r="AW311" s="209"/>
      <c r="AX311" s="209"/>
      <c r="AY311" s="209"/>
      <c r="AZ311" s="209"/>
      <c r="BA311" s="209"/>
      <c r="BB311" s="209"/>
      <c r="BC311" s="209"/>
      <c r="BD311" s="209"/>
      <c r="BE311" s="209"/>
      <c r="BF311" s="209"/>
      <c r="BG311" s="209"/>
      <c r="BH311" s="209"/>
    </row>
    <row r="312" spans="1:60" outlineLevel="1" x14ac:dyDescent="0.25">
      <c r="A312" s="237">
        <v>140</v>
      </c>
      <c r="B312" s="238" t="s">
        <v>437</v>
      </c>
      <c r="C312" s="252" t="s">
        <v>438</v>
      </c>
      <c r="D312" s="239" t="s">
        <v>237</v>
      </c>
      <c r="E312" s="240">
        <v>14.35</v>
      </c>
      <c r="F312" s="241"/>
      <c r="G312" s="242">
        <f>ROUND(E312*F312,2)</f>
        <v>0</v>
      </c>
      <c r="H312" s="229">
        <v>0.2</v>
      </c>
      <c r="I312" s="228">
        <f>ROUND(E312*H312,2)</f>
        <v>2.87</v>
      </c>
      <c r="J312" s="229">
        <v>84</v>
      </c>
      <c r="K312" s="228">
        <f>ROUND(E312*J312,2)</f>
        <v>1205.4000000000001</v>
      </c>
      <c r="L312" s="228">
        <v>15</v>
      </c>
      <c r="M312" s="228">
        <f>G312*(1+L312/100)</f>
        <v>0</v>
      </c>
      <c r="N312" s="228">
        <v>0</v>
      </c>
      <c r="O312" s="228">
        <f>ROUND(E312*N312,2)</f>
        <v>0</v>
      </c>
      <c r="P312" s="228">
        <v>0</v>
      </c>
      <c r="Q312" s="228">
        <f>ROUND(E312*P312,2)</f>
        <v>0</v>
      </c>
      <c r="R312" s="228"/>
      <c r="S312" s="228" t="s">
        <v>168</v>
      </c>
      <c r="T312" s="228" t="s">
        <v>136</v>
      </c>
      <c r="U312" s="228">
        <v>0.15</v>
      </c>
      <c r="V312" s="228">
        <f>ROUND(E312*U312,2)</f>
        <v>2.15</v>
      </c>
      <c r="W312" s="228"/>
      <c r="X312" s="228" t="s">
        <v>164</v>
      </c>
      <c r="Y312" s="209"/>
      <c r="Z312" s="209"/>
      <c r="AA312" s="209"/>
      <c r="AB312" s="209"/>
      <c r="AC312" s="209"/>
      <c r="AD312" s="209"/>
      <c r="AE312" s="209"/>
      <c r="AF312" s="209"/>
      <c r="AG312" s="209" t="s">
        <v>165</v>
      </c>
      <c r="AH312" s="209"/>
      <c r="AI312" s="209"/>
      <c r="AJ312" s="209"/>
      <c r="AK312" s="209"/>
      <c r="AL312" s="209"/>
      <c r="AM312" s="209"/>
      <c r="AN312" s="209"/>
      <c r="AO312" s="209"/>
      <c r="AP312" s="209"/>
      <c r="AQ312" s="209"/>
      <c r="AR312" s="209"/>
      <c r="AS312" s="209"/>
      <c r="AT312" s="209"/>
      <c r="AU312" s="209"/>
      <c r="AV312" s="209"/>
      <c r="AW312" s="209"/>
      <c r="AX312" s="209"/>
      <c r="AY312" s="209"/>
      <c r="AZ312" s="209"/>
      <c r="BA312" s="209"/>
      <c r="BB312" s="209"/>
      <c r="BC312" s="209"/>
      <c r="BD312" s="209"/>
      <c r="BE312" s="209"/>
      <c r="BF312" s="209"/>
      <c r="BG312" s="209"/>
      <c r="BH312" s="209"/>
    </row>
    <row r="313" spans="1:60" outlineLevel="1" x14ac:dyDescent="0.25">
      <c r="A313" s="226"/>
      <c r="B313" s="227"/>
      <c r="C313" s="264" t="s">
        <v>743</v>
      </c>
      <c r="D313" s="260"/>
      <c r="E313" s="261">
        <v>14.35</v>
      </c>
      <c r="F313" s="228"/>
      <c r="G313" s="228"/>
      <c r="H313" s="228"/>
      <c r="I313" s="228"/>
      <c r="J313" s="228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09"/>
      <c r="Z313" s="209"/>
      <c r="AA313" s="209"/>
      <c r="AB313" s="209"/>
      <c r="AC313" s="209"/>
      <c r="AD313" s="209"/>
      <c r="AE313" s="209"/>
      <c r="AF313" s="209"/>
      <c r="AG313" s="209" t="s">
        <v>173</v>
      </c>
      <c r="AH313" s="209">
        <v>0</v>
      </c>
      <c r="AI313" s="209"/>
      <c r="AJ313" s="209"/>
      <c r="AK313" s="209"/>
      <c r="AL313" s="209"/>
      <c r="AM313" s="209"/>
      <c r="AN313" s="209"/>
      <c r="AO313" s="209"/>
      <c r="AP313" s="209"/>
      <c r="AQ313" s="209"/>
      <c r="AR313" s="209"/>
      <c r="AS313" s="209"/>
      <c r="AT313" s="209"/>
      <c r="AU313" s="209"/>
      <c r="AV313" s="209"/>
      <c r="AW313" s="209"/>
      <c r="AX313" s="209"/>
      <c r="AY313" s="209"/>
      <c r="AZ313" s="209"/>
      <c r="BA313" s="209"/>
      <c r="BB313" s="209"/>
      <c r="BC313" s="209"/>
      <c r="BD313" s="209"/>
      <c r="BE313" s="209"/>
      <c r="BF313" s="209"/>
      <c r="BG313" s="209"/>
      <c r="BH313" s="209"/>
    </row>
    <row r="314" spans="1:60" outlineLevel="1" x14ac:dyDescent="0.25">
      <c r="A314" s="237">
        <v>141</v>
      </c>
      <c r="B314" s="238" t="s">
        <v>440</v>
      </c>
      <c r="C314" s="252" t="s">
        <v>441</v>
      </c>
      <c r="D314" s="239" t="s">
        <v>237</v>
      </c>
      <c r="E314" s="240">
        <v>14.35</v>
      </c>
      <c r="F314" s="241"/>
      <c r="G314" s="242">
        <f>ROUND(E314*F314,2)</f>
        <v>0</v>
      </c>
      <c r="H314" s="229">
        <v>0</v>
      </c>
      <c r="I314" s="228">
        <f>ROUND(E314*H314,2)</f>
        <v>0</v>
      </c>
      <c r="J314" s="229">
        <v>13</v>
      </c>
      <c r="K314" s="228">
        <f>ROUND(E314*J314,2)</f>
        <v>186.55</v>
      </c>
      <c r="L314" s="228">
        <v>15</v>
      </c>
      <c r="M314" s="228">
        <f>G314*(1+L314/100)</f>
        <v>0</v>
      </c>
      <c r="N314" s="228">
        <v>0</v>
      </c>
      <c r="O314" s="228">
        <f>ROUND(E314*N314,2)</f>
        <v>0</v>
      </c>
      <c r="P314" s="228">
        <v>1E-3</v>
      </c>
      <c r="Q314" s="228">
        <f>ROUND(E314*P314,2)</f>
        <v>0.01</v>
      </c>
      <c r="R314" s="228"/>
      <c r="S314" s="228" t="s">
        <v>168</v>
      </c>
      <c r="T314" s="228" t="s">
        <v>136</v>
      </c>
      <c r="U314" s="228">
        <v>0.03</v>
      </c>
      <c r="V314" s="228">
        <f>ROUND(E314*U314,2)</f>
        <v>0.43</v>
      </c>
      <c r="W314" s="228"/>
      <c r="X314" s="228" t="s">
        <v>164</v>
      </c>
      <c r="Y314" s="209"/>
      <c r="Z314" s="209"/>
      <c r="AA314" s="209"/>
      <c r="AB314" s="209"/>
      <c r="AC314" s="209"/>
      <c r="AD314" s="209"/>
      <c r="AE314" s="209"/>
      <c r="AF314" s="209"/>
      <c r="AG314" s="209" t="s">
        <v>165</v>
      </c>
      <c r="AH314" s="209"/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</row>
    <row r="315" spans="1:60" outlineLevel="1" x14ac:dyDescent="0.25">
      <c r="A315" s="226"/>
      <c r="B315" s="227"/>
      <c r="C315" s="264" t="s">
        <v>743</v>
      </c>
      <c r="D315" s="260"/>
      <c r="E315" s="261">
        <v>14.35</v>
      </c>
      <c r="F315" s="228"/>
      <c r="G315" s="228"/>
      <c r="H315" s="228"/>
      <c r="I315" s="228"/>
      <c r="J315" s="228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09"/>
      <c r="Z315" s="209"/>
      <c r="AA315" s="209"/>
      <c r="AB315" s="209"/>
      <c r="AC315" s="209"/>
      <c r="AD315" s="209"/>
      <c r="AE315" s="209"/>
      <c r="AF315" s="209"/>
      <c r="AG315" s="209" t="s">
        <v>173</v>
      </c>
      <c r="AH315" s="209">
        <v>0</v>
      </c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</row>
    <row r="316" spans="1:60" outlineLevel="1" x14ac:dyDescent="0.25">
      <c r="A316" s="237">
        <v>142</v>
      </c>
      <c r="B316" s="238" t="s">
        <v>442</v>
      </c>
      <c r="C316" s="252" t="s">
        <v>443</v>
      </c>
      <c r="D316" s="239" t="s">
        <v>237</v>
      </c>
      <c r="E316" s="240">
        <v>14.35</v>
      </c>
      <c r="F316" s="241"/>
      <c r="G316" s="242">
        <f>ROUND(E316*F316,2)</f>
        <v>0</v>
      </c>
      <c r="H316" s="229">
        <v>54.9</v>
      </c>
      <c r="I316" s="228">
        <f>ROUND(E316*H316,2)</f>
        <v>787.82</v>
      </c>
      <c r="J316" s="229">
        <v>0</v>
      </c>
      <c r="K316" s="228">
        <f>ROUND(E316*J316,2)</f>
        <v>0</v>
      </c>
      <c r="L316" s="228">
        <v>15</v>
      </c>
      <c r="M316" s="228">
        <f>G316*(1+L316/100)</f>
        <v>0</v>
      </c>
      <c r="N316" s="228">
        <v>1.2E-4</v>
      </c>
      <c r="O316" s="228">
        <f>ROUND(E316*N316,2)</f>
        <v>0</v>
      </c>
      <c r="P316" s="228">
        <v>0</v>
      </c>
      <c r="Q316" s="228">
        <f>ROUND(E316*P316,2)</f>
        <v>0</v>
      </c>
      <c r="R316" s="228" t="s">
        <v>444</v>
      </c>
      <c r="S316" s="228" t="s">
        <v>168</v>
      </c>
      <c r="T316" s="228" t="s">
        <v>136</v>
      </c>
      <c r="U316" s="228">
        <v>0</v>
      </c>
      <c r="V316" s="228">
        <f>ROUND(E316*U316,2)</f>
        <v>0</v>
      </c>
      <c r="W316" s="228"/>
      <c r="X316" s="228" t="s">
        <v>159</v>
      </c>
      <c r="Y316" s="209"/>
      <c r="Z316" s="209"/>
      <c r="AA316" s="209"/>
      <c r="AB316" s="209"/>
      <c r="AC316" s="209"/>
      <c r="AD316" s="209"/>
      <c r="AE316" s="209"/>
      <c r="AF316" s="209"/>
      <c r="AG316" s="209" t="s">
        <v>160</v>
      </c>
      <c r="AH316" s="209"/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</row>
    <row r="317" spans="1:60" outlineLevel="1" x14ac:dyDescent="0.25">
      <c r="A317" s="226"/>
      <c r="B317" s="227"/>
      <c r="C317" s="264" t="s">
        <v>743</v>
      </c>
      <c r="D317" s="260"/>
      <c r="E317" s="261">
        <v>14.35</v>
      </c>
      <c r="F317" s="228"/>
      <c r="G317" s="228"/>
      <c r="H317" s="228"/>
      <c r="I317" s="228"/>
      <c r="J317" s="228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09"/>
      <c r="Z317" s="209"/>
      <c r="AA317" s="209"/>
      <c r="AB317" s="209"/>
      <c r="AC317" s="209"/>
      <c r="AD317" s="209"/>
      <c r="AE317" s="209"/>
      <c r="AF317" s="209"/>
      <c r="AG317" s="209" t="s">
        <v>173</v>
      </c>
      <c r="AH317" s="209">
        <v>0</v>
      </c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</row>
    <row r="318" spans="1:60" outlineLevel="1" x14ac:dyDescent="0.25">
      <c r="A318" s="237">
        <v>143</v>
      </c>
      <c r="B318" s="238" t="s">
        <v>445</v>
      </c>
      <c r="C318" s="252" t="s">
        <v>446</v>
      </c>
      <c r="D318" s="239" t="s">
        <v>171</v>
      </c>
      <c r="E318" s="240">
        <v>16</v>
      </c>
      <c r="F318" s="241"/>
      <c r="G318" s="242">
        <f>ROUND(E318*F318,2)</f>
        <v>0</v>
      </c>
      <c r="H318" s="229">
        <v>0</v>
      </c>
      <c r="I318" s="228">
        <f>ROUND(E318*H318,2)</f>
        <v>0</v>
      </c>
      <c r="J318" s="229">
        <v>8.1999999999999993</v>
      </c>
      <c r="K318" s="228">
        <f>ROUND(E318*J318,2)</f>
        <v>131.19999999999999</v>
      </c>
      <c r="L318" s="228">
        <v>15</v>
      </c>
      <c r="M318" s="228">
        <f>G318*(1+L318/100)</f>
        <v>0</v>
      </c>
      <c r="N318" s="228">
        <v>0</v>
      </c>
      <c r="O318" s="228">
        <f>ROUND(E318*N318,2)</f>
        <v>0</v>
      </c>
      <c r="P318" s="228">
        <v>0</v>
      </c>
      <c r="Q318" s="228">
        <f>ROUND(E318*P318,2)</f>
        <v>0</v>
      </c>
      <c r="R318" s="228"/>
      <c r="S318" s="228" t="s">
        <v>168</v>
      </c>
      <c r="T318" s="228" t="s">
        <v>136</v>
      </c>
      <c r="U318" s="228">
        <v>1.6E-2</v>
      </c>
      <c r="V318" s="228">
        <f>ROUND(E318*U318,2)</f>
        <v>0.26</v>
      </c>
      <c r="W318" s="228"/>
      <c r="X318" s="228" t="s">
        <v>164</v>
      </c>
      <c r="Y318" s="209"/>
      <c r="Z318" s="209"/>
      <c r="AA318" s="209"/>
      <c r="AB318" s="209"/>
      <c r="AC318" s="209"/>
      <c r="AD318" s="209"/>
      <c r="AE318" s="209"/>
      <c r="AF318" s="209"/>
      <c r="AG318" s="209" t="s">
        <v>165</v>
      </c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</row>
    <row r="319" spans="1:60" outlineLevel="1" x14ac:dyDescent="0.25">
      <c r="A319" s="226"/>
      <c r="B319" s="227"/>
      <c r="C319" s="264" t="s">
        <v>436</v>
      </c>
      <c r="D319" s="260"/>
      <c r="E319" s="261">
        <v>16</v>
      </c>
      <c r="F319" s="228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09"/>
      <c r="Z319" s="209"/>
      <c r="AA319" s="209"/>
      <c r="AB319" s="209"/>
      <c r="AC319" s="209"/>
      <c r="AD319" s="209"/>
      <c r="AE319" s="209"/>
      <c r="AF319" s="209"/>
      <c r="AG319" s="209" t="s">
        <v>173</v>
      </c>
      <c r="AH319" s="209">
        <v>0</v>
      </c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</row>
    <row r="320" spans="1:60" outlineLevel="1" x14ac:dyDescent="0.25">
      <c r="A320" s="243">
        <v>144</v>
      </c>
      <c r="B320" s="244" t="s">
        <v>447</v>
      </c>
      <c r="C320" s="251" t="s">
        <v>448</v>
      </c>
      <c r="D320" s="245" t="s">
        <v>0</v>
      </c>
      <c r="E320" s="246">
        <v>162.2424</v>
      </c>
      <c r="F320" s="247"/>
      <c r="G320" s="248">
        <f>ROUND(E320*F320,2)</f>
        <v>0</v>
      </c>
      <c r="H320" s="229">
        <v>0</v>
      </c>
      <c r="I320" s="228">
        <f>ROUND(E320*H320,2)</f>
        <v>0</v>
      </c>
      <c r="J320" s="229">
        <v>1.8</v>
      </c>
      <c r="K320" s="228">
        <f>ROUND(E320*J320,2)</f>
        <v>292.04000000000002</v>
      </c>
      <c r="L320" s="228">
        <v>15</v>
      </c>
      <c r="M320" s="228">
        <f>G320*(1+L320/100)</f>
        <v>0</v>
      </c>
      <c r="N320" s="228">
        <v>0</v>
      </c>
      <c r="O320" s="228">
        <f>ROUND(E320*N320,2)</f>
        <v>0</v>
      </c>
      <c r="P320" s="228">
        <v>0</v>
      </c>
      <c r="Q320" s="228">
        <f>ROUND(E320*P320,2)</f>
        <v>0</v>
      </c>
      <c r="R320" s="228"/>
      <c r="S320" s="228" t="s">
        <v>168</v>
      </c>
      <c r="T320" s="228" t="s">
        <v>136</v>
      </c>
      <c r="U320" s="228">
        <v>0</v>
      </c>
      <c r="V320" s="228">
        <f>ROUND(E320*U320,2)</f>
        <v>0</v>
      </c>
      <c r="W320" s="228"/>
      <c r="X320" s="228" t="s">
        <v>261</v>
      </c>
      <c r="Y320" s="209"/>
      <c r="Z320" s="209"/>
      <c r="AA320" s="209"/>
      <c r="AB320" s="209"/>
      <c r="AC320" s="209"/>
      <c r="AD320" s="209"/>
      <c r="AE320" s="209"/>
      <c r="AF320" s="209"/>
      <c r="AG320" s="209" t="s">
        <v>262</v>
      </c>
      <c r="AH320" s="209"/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</row>
    <row r="321" spans="1:60" x14ac:dyDescent="0.25">
      <c r="A321" s="231" t="s">
        <v>130</v>
      </c>
      <c r="B321" s="232" t="s">
        <v>88</v>
      </c>
      <c r="C321" s="250" t="s">
        <v>89</v>
      </c>
      <c r="D321" s="233"/>
      <c r="E321" s="234"/>
      <c r="F321" s="235"/>
      <c r="G321" s="236">
        <f>SUMIF(AG322:AG356,"&lt;&gt;NOR",G322:G356)</f>
        <v>0</v>
      </c>
      <c r="H321" s="230"/>
      <c r="I321" s="230">
        <f>SUM(I322:I356)</f>
        <v>1714.14</v>
      </c>
      <c r="J321" s="230"/>
      <c r="K321" s="230">
        <f>SUM(K322:K356)</f>
        <v>17869.439999999999</v>
      </c>
      <c r="L321" s="230"/>
      <c r="M321" s="230">
        <f>SUM(M322:M356)</f>
        <v>0</v>
      </c>
      <c r="N321" s="230"/>
      <c r="O321" s="230">
        <f>SUM(O322:O356)</f>
        <v>0.06</v>
      </c>
      <c r="P321" s="230"/>
      <c r="Q321" s="230">
        <f>SUM(Q322:Q356)</f>
        <v>0.03</v>
      </c>
      <c r="R321" s="230"/>
      <c r="S321" s="230"/>
      <c r="T321" s="230"/>
      <c r="U321" s="230"/>
      <c r="V321" s="230">
        <f>SUM(V322:V356)</f>
        <v>13.72</v>
      </c>
      <c r="W321" s="230"/>
      <c r="X321" s="230"/>
      <c r="AG321" t="s">
        <v>131</v>
      </c>
    </row>
    <row r="322" spans="1:60" outlineLevel="1" x14ac:dyDescent="0.25">
      <c r="A322" s="237">
        <v>145</v>
      </c>
      <c r="B322" s="238" t="s">
        <v>449</v>
      </c>
      <c r="C322" s="252" t="s">
        <v>450</v>
      </c>
      <c r="D322" s="239" t="s">
        <v>171</v>
      </c>
      <c r="E322" s="240">
        <v>16.12</v>
      </c>
      <c r="F322" s="241"/>
      <c r="G322" s="242">
        <f>ROUND(E322*F322,2)</f>
        <v>0</v>
      </c>
      <c r="H322" s="229">
        <v>0</v>
      </c>
      <c r="I322" s="228">
        <f>ROUND(E322*H322,2)</f>
        <v>0</v>
      </c>
      <c r="J322" s="229">
        <v>8.1999999999999993</v>
      </c>
      <c r="K322" s="228">
        <f>ROUND(E322*J322,2)</f>
        <v>132.18</v>
      </c>
      <c r="L322" s="228">
        <v>15</v>
      </c>
      <c r="M322" s="228">
        <f>G322*(1+L322/100)</f>
        <v>0</v>
      </c>
      <c r="N322" s="228">
        <v>0</v>
      </c>
      <c r="O322" s="228">
        <f>ROUND(E322*N322,2)</f>
        <v>0</v>
      </c>
      <c r="P322" s="228">
        <v>0</v>
      </c>
      <c r="Q322" s="228">
        <f>ROUND(E322*P322,2)</f>
        <v>0</v>
      </c>
      <c r="R322" s="228"/>
      <c r="S322" s="228" t="s">
        <v>168</v>
      </c>
      <c r="T322" s="228" t="s">
        <v>136</v>
      </c>
      <c r="U322" s="228">
        <v>1.6E-2</v>
      </c>
      <c r="V322" s="228">
        <f>ROUND(E322*U322,2)</f>
        <v>0.26</v>
      </c>
      <c r="W322" s="228"/>
      <c r="X322" s="228" t="s">
        <v>164</v>
      </c>
      <c r="Y322" s="209"/>
      <c r="Z322" s="209"/>
      <c r="AA322" s="209"/>
      <c r="AB322" s="209"/>
      <c r="AC322" s="209"/>
      <c r="AD322" s="209"/>
      <c r="AE322" s="209"/>
      <c r="AF322" s="209"/>
      <c r="AG322" s="209" t="s">
        <v>165</v>
      </c>
      <c r="AH322" s="209"/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</row>
    <row r="323" spans="1:60" outlineLevel="1" x14ac:dyDescent="0.25">
      <c r="A323" s="226"/>
      <c r="B323" s="227"/>
      <c r="C323" s="264" t="s">
        <v>194</v>
      </c>
      <c r="D323" s="260"/>
      <c r="E323" s="261">
        <v>0.98</v>
      </c>
      <c r="F323" s="228"/>
      <c r="G323" s="228"/>
      <c r="H323" s="228"/>
      <c r="I323" s="228"/>
      <c r="J323" s="228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09"/>
      <c r="Z323" s="209"/>
      <c r="AA323" s="209"/>
      <c r="AB323" s="209"/>
      <c r="AC323" s="209"/>
      <c r="AD323" s="209"/>
      <c r="AE323" s="209"/>
      <c r="AF323" s="209"/>
      <c r="AG323" s="209" t="s">
        <v>173</v>
      </c>
      <c r="AH323" s="209">
        <v>0</v>
      </c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</row>
    <row r="324" spans="1:60" outlineLevel="1" x14ac:dyDescent="0.25">
      <c r="A324" s="226"/>
      <c r="B324" s="227"/>
      <c r="C324" s="264" t="s">
        <v>451</v>
      </c>
      <c r="D324" s="260"/>
      <c r="E324" s="261">
        <v>8.6999999999999993</v>
      </c>
      <c r="F324" s="228"/>
      <c r="G324" s="228"/>
      <c r="H324" s="228"/>
      <c r="I324" s="228"/>
      <c r="J324" s="228"/>
      <c r="K324" s="228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09"/>
      <c r="Z324" s="209"/>
      <c r="AA324" s="209"/>
      <c r="AB324" s="209"/>
      <c r="AC324" s="209"/>
      <c r="AD324" s="209"/>
      <c r="AE324" s="209"/>
      <c r="AF324" s="209"/>
      <c r="AG324" s="209" t="s">
        <v>173</v>
      </c>
      <c r="AH324" s="209">
        <v>0</v>
      </c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</row>
    <row r="325" spans="1:60" outlineLevel="1" x14ac:dyDescent="0.25">
      <c r="A325" s="226"/>
      <c r="B325" s="227"/>
      <c r="C325" s="264" t="s">
        <v>172</v>
      </c>
      <c r="D325" s="260"/>
      <c r="E325" s="261">
        <v>6.44</v>
      </c>
      <c r="F325" s="228"/>
      <c r="G325" s="228"/>
      <c r="H325" s="228"/>
      <c r="I325" s="228"/>
      <c r="J325" s="228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09"/>
      <c r="Z325" s="209"/>
      <c r="AA325" s="209"/>
      <c r="AB325" s="209"/>
      <c r="AC325" s="209"/>
      <c r="AD325" s="209"/>
      <c r="AE325" s="209"/>
      <c r="AF325" s="209"/>
      <c r="AG325" s="209" t="s">
        <v>173</v>
      </c>
      <c r="AH325" s="209">
        <v>0</v>
      </c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</row>
    <row r="326" spans="1:60" outlineLevel="1" x14ac:dyDescent="0.25">
      <c r="A326" s="237">
        <v>146</v>
      </c>
      <c r="B326" s="238" t="s">
        <v>452</v>
      </c>
      <c r="C326" s="252" t="s">
        <v>453</v>
      </c>
      <c r="D326" s="239" t="s">
        <v>171</v>
      </c>
      <c r="E326" s="240">
        <v>16.12</v>
      </c>
      <c r="F326" s="241"/>
      <c r="G326" s="242">
        <f>ROUND(E326*F326,2)</f>
        <v>0</v>
      </c>
      <c r="H326" s="229">
        <v>0</v>
      </c>
      <c r="I326" s="228">
        <f>ROUND(E326*H326,2)</f>
        <v>0</v>
      </c>
      <c r="J326" s="229">
        <v>26.7</v>
      </c>
      <c r="K326" s="228">
        <f>ROUND(E326*J326,2)</f>
        <v>430.4</v>
      </c>
      <c r="L326" s="228">
        <v>15</v>
      </c>
      <c r="M326" s="228">
        <f>G326*(1+L326/100)</f>
        <v>0</v>
      </c>
      <c r="N326" s="228">
        <v>0</v>
      </c>
      <c r="O326" s="228">
        <f>ROUND(E326*N326,2)</f>
        <v>0</v>
      </c>
      <c r="P326" s="228">
        <v>0</v>
      </c>
      <c r="Q326" s="228">
        <f>ROUND(E326*P326,2)</f>
        <v>0</v>
      </c>
      <c r="R326" s="228"/>
      <c r="S326" s="228" t="s">
        <v>168</v>
      </c>
      <c r="T326" s="228" t="s">
        <v>136</v>
      </c>
      <c r="U326" s="228">
        <v>4.5999999999999999E-2</v>
      </c>
      <c r="V326" s="228">
        <f>ROUND(E326*U326,2)</f>
        <v>0.74</v>
      </c>
      <c r="W326" s="228"/>
      <c r="X326" s="228" t="s">
        <v>164</v>
      </c>
      <c r="Y326" s="209"/>
      <c r="Z326" s="209"/>
      <c r="AA326" s="209"/>
      <c r="AB326" s="209"/>
      <c r="AC326" s="209"/>
      <c r="AD326" s="209"/>
      <c r="AE326" s="209"/>
      <c r="AF326" s="209"/>
      <c r="AG326" s="209" t="s">
        <v>165</v>
      </c>
      <c r="AH326" s="209"/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</row>
    <row r="327" spans="1:60" outlineLevel="1" x14ac:dyDescent="0.25">
      <c r="A327" s="226"/>
      <c r="B327" s="227"/>
      <c r="C327" s="264" t="s">
        <v>194</v>
      </c>
      <c r="D327" s="260"/>
      <c r="E327" s="261">
        <v>0.98</v>
      </c>
      <c r="F327" s="228"/>
      <c r="G327" s="228"/>
      <c r="H327" s="228"/>
      <c r="I327" s="228"/>
      <c r="J327" s="228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09"/>
      <c r="Z327" s="209"/>
      <c r="AA327" s="209"/>
      <c r="AB327" s="209"/>
      <c r="AC327" s="209"/>
      <c r="AD327" s="209"/>
      <c r="AE327" s="209"/>
      <c r="AF327" s="209"/>
      <c r="AG327" s="209" t="s">
        <v>173</v>
      </c>
      <c r="AH327" s="209">
        <v>0</v>
      </c>
      <c r="AI327" s="209"/>
      <c r="AJ327" s="209"/>
      <c r="AK327" s="209"/>
      <c r="AL327" s="209"/>
      <c r="AM327" s="209"/>
      <c r="AN327" s="209"/>
      <c r="AO327" s="209"/>
      <c r="AP327" s="209"/>
      <c r="AQ327" s="209"/>
      <c r="AR327" s="209"/>
      <c r="AS327" s="209"/>
      <c r="AT327" s="209"/>
      <c r="AU327" s="209"/>
      <c r="AV327" s="209"/>
      <c r="AW327" s="209"/>
      <c r="AX327" s="209"/>
      <c r="AY327" s="209"/>
      <c r="AZ327" s="209"/>
      <c r="BA327" s="209"/>
      <c r="BB327" s="209"/>
      <c r="BC327" s="209"/>
      <c r="BD327" s="209"/>
      <c r="BE327" s="209"/>
      <c r="BF327" s="209"/>
      <c r="BG327" s="209"/>
      <c r="BH327" s="209"/>
    </row>
    <row r="328" spans="1:60" outlineLevel="1" x14ac:dyDescent="0.25">
      <c r="A328" s="226"/>
      <c r="B328" s="227"/>
      <c r="C328" s="264" t="s">
        <v>451</v>
      </c>
      <c r="D328" s="260"/>
      <c r="E328" s="261">
        <v>8.6999999999999993</v>
      </c>
      <c r="F328" s="228"/>
      <c r="G328" s="228"/>
      <c r="H328" s="228"/>
      <c r="I328" s="228"/>
      <c r="J328" s="228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09"/>
      <c r="Z328" s="209"/>
      <c r="AA328" s="209"/>
      <c r="AB328" s="209"/>
      <c r="AC328" s="209"/>
      <c r="AD328" s="209"/>
      <c r="AE328" s="209"/>
      <c r="AF328" s="209"/>
      <c r="AG328" s="209" t="s">
        <v>173</v>
      </c>
      <c r="AH328" s="209">
        <v>0</v>
      </c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</row>
    <row r="329" spans="1:60" outlineLevel="1" x14ac:dyDescent="0.25">
      <c r="A329" s="226"/>
      <c r="B329" s="227"/>
      <c r="C329" s="264" t="s">
        <v>172</v>
      </c>
      <c r="D329" s="260"/>
      <c r="E329" s="261">
        <v>6.44</v>
      </c>
      <c r="F329" s="228"/>
      <c r="G329" s="228"/>
      <c r="H329" s="228"/>
      <c r="I329" s="228"/>
      <c r="J329" s="228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09"/>
      <c r="Z329" s="209"/>
      <c r="AA329" s="209"/>
      <c r="AB329" s="209"/>
      <c r="AC329" s="209"/>
      <c r="AD329" s="209"/>
      <c r="AE329" s="209"/>
      <c r="AF329" s="209"/>
      <c r="AG329" s="209" t="s">
        <v>173</v>
      </c>
      <c r="AH329" s="209">
        <v>0</v>
      </c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</row>
    <row r="330" spans="1:60" ht="20.399999999999999" outlineLevel="1" x14ac:dyDescent="0.25">
      <c r="A330" s="237">
        <v>147</v>
      </c>
      <c r="B330" s="238" t="s">
        <v>454</v>
      </c>
      <c r="C330" s="252" t="s">
        <v>455</v>
      </c>
      <c r="D330" s="239" t="s">
        <v>237</v>
      </c>
      <c r="E330" s="240">
        <v>22.55</v>
      </c>
      <c r="F330" s="241"/>
      <c r="G330" s="242">
        <f>ROUND(E330*F330,2)</f>
        <v>0</v>
      </c>
      <c r="H330" s="229">
        <v>36.090000000000003</v>
      </c>
      <c r="I330" s="228">
        <f>ROUND(E330*H330,2)</f>
        <v>813.83</v>
      </c>
      <c r="J330" s="229">
        <v>82.41</v>
      </c>
      <c r="K330" s="228">
        <f>ROUND(E330*J330,2)</f>
        <v>1858.35</v>
      </c>
      <c r="L330" s="228">
        <v>15</v>
      </c>
      <c r="M330" s="228">
        <f>G330*(1+L330/100)</f>
        <v>0</v>
      </c>
      <c r="N330" s="228">
        <v>8.0000000000000007E-5</v>
      </c>
      <c r="O330" s="228">
        <f>ROUND(E330*N330,2)</f>
        <v>0</v>
      </c>
      <c r="P330" s="228">
        <v>0</v>
      </c>
      <c r="Q330" s="228">
        <f>ROUND(E330*P330,2)</f>
        <v>0</v>
      </c>
      <c r="R330" s="228"/>
      <c r="S330" s="228" t="s">
        <v>168</v>
      </c>
      <c r="T330" s="228" t="s">
        <v>136</v>
      </c>
      <c r="U330" s="228">
        <v>0.13719999999999999</v>
      </c>
      <c r="V330" s="228">
        <f>ROUND(E330*U330,2)</f>
        <v>3.09</v>
      </c>
      <c r="W330" s="228"/>
      <c r="X330" s="228" t="s">
        <v>164</v>
      </c>
      <c r="Y330" s="209"/>
      <c r="Z330" s="209"/>
      <c r="AA330" s="209"/>
      <c r="AB330" s="209"/>
      <c r="AC330" s="209"/>
      <c r="AD330" s="209"/>
      <c r="AE330" s="209"/>
      <c r="AF330" s="209"/>
      <c r="AG330" s="209" t="s">
        <v>165</v>
      </c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</row>
    <row r="331" spans="1:60" outlineLevel="1" x14ac:dyDescent="0.25">
      <c r="A331" s="226"/>
      <c r="B331" s="227"/>
      <c r="C331" s="264" t="s">
        <v>456</v>
      </c>
      <c r="D331" s="260"/>
      <c r="E331" s="261">
        <v>3.6</v>
      </c>
      <c r="F331" s="228"/>
      <c r="G331" s="228"/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09"/>
      <c r="Z331" s="209"/>
      <c r="AA331" s="209"/>
      <c r="AB331" s="209"/>
      <c r="AC331" s="209"/>
      <c r="AD331" s="209"/>
      <c r="AE331" s="209"/>
      <c r="AF331" s="209"/>
      <c r="AG331" s="209" t="s">
        <v>173</v>
      </c>
      <c r="AH331" s="209">
        <v>0</v>
      </c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</row>
    <row r="332" spans="1:60" outlineLevel="1" x14ac:dyDescent="0.25">
      <c r="A332" s="226"/>
      <c r="B332" s="227"/>
      <c r="C332" s="264" t="s">
        <v>744</v>
      </c>
      <c r="D332" s="260"/>
      <c r="E332" s="261">
        <v>11</v>
      </c>
      <c r="F332" s="228"/>
      <c r="G332" s="228"/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09"/>
      <c r="Z332" s="209"/>
      <c r="AA332" s="209"/>
      <c r="AB332" s="209"/>
      <c r="AC332" s="209"/>
      <c r="AD332" s="209"/>
      <c r="AE332" s="209"/>
      <c r="AF332" s="209"/>
      <c r="AG332" s="209" t="s">
        <v>173</v>
      </c>
      <c r="AH332" s="209">
        <v>0</v>
      </c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</row>
    <row r="333" spans="1:60" outlineLevel="1" x14ac:dyDescent="0.25">
      <c r="A333" s="226"/>
      <c r="B333" s="227"/>
      <c r="C333" s="264" t="s">
        <v>458</v>
      </c>
      <c r="D333" s="260"/>
      <c r="E333" s="261">
        <v>7.95</v>
      </c>
      <c r="F333" s="228"/>
      <c r="G333" s="228"/>
      <c r="H333" s="228"/>
      <c r="I333" s="228"/>
      <c r="J333" s="228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09"/>
      <c r="Z333" s="209"/>
      <c r="AA333" s="209"/>
      <c r="AB333" s="209"/>
      <c r="AC333" s="209"/>
      <c r="AD333" s="209"/>
      <c r="AE333" s="209"/>
      <c r="AF333" s="209"/>
      <c r="AG333" s="209" t="s">
        <v>173</v>
      </c>
      <c r="AH333" s="209">
        <v>0</v>
      </c>
      <c r="AI333" s="209"/>
      <c r="AJ333" s="209"/>
      <c r="AK333" s="209"/>
      <c r="AL333" s="209"/>
      <c r="AM333" s="209"/>
      <c r="AN333" s="209"/>
      <c r="AO333" s="209"/>
      <c r="AP333" s="209"/>
      <c r="AQ333" s="209"/>
      <c r="AR333" s="209"/>
      <c r="AS333" s="209"/>
      <c r="AT333" s="209"/>
      <c r="AU333" s="209"/>
      <c r="AV333" s="209"/>
      <c r="AW333" s="209"/>
      <c r="AX333" s="209"/>
      <c r="AY333" s="209"/>
      <c r="AZ333" s="209"/>
      <c r="BA333" s="209"/>
      <c r="BB333" s="209"/>
      <c r="BC333" s="209"/>
      <c r="BD333" s="209"/>
      <c r="BE333" s="209"/>
      <c r="BF333" s="209"/>
      <c r="BG333" s="209"/>
      <c r="BH333" s="209"/>
    </row>
    <row r="334" spans="1:60" ht="20.399999999999999" outlineLevel="1" x14ac:dyDescent="0.25">
      <c r="A334" s="237">
        <v>148</v>
      </c>
      <c r="B334" s="238" t="s">
        <v>459</v>
      </c>
      <c r="C334" s="252" t="s">
        <v>460</v>
      </c>
      <c r="D334" s="239" t="s">
        <v>171</v>
      </c>
      <c r="E334" s="240">
        <v>33.26</v>
      </c>
      <c r="F334" s="241"/>
      <c r="G334" s="242">
        <f>ROUND(E334*F334,2)</f>
        <v>0</v>
      </c>
      <c r="H334" s="229">
        <v>0</v>
      </c>
      <c r="I334" s="228">
        <f>ROUND(E334*H334,2)</f>
        <v>0</v>
      </c>
      <c r="J334" s="229">
        <v>116.2</v>
      </c>
      <c r="K334" s="228">
        <f>ROUND(E334*J334,2)</f>
        <v>3864.81</v>
      </c>
      <c r="L334" s="228">
        <v>15</v>
      </c>
      <c r="M334" s="228">
        <f>G334*(1+L334/100)</f>
        <v>0</v>
      </c>
      <c r="N334" s="228">
        <v>0</v>
      </c>
      <c r="O334" s="228">
        <f>ROUND(E334*N334,2)</f>
        <v>0</v>
      </c>
      <c r="P334" s="228">
        <v>1E-3</v>
      </c>
      <c r="Q334" s="228">
        <f>ROUND(E334*P334,2)</f>
        <v>0.03</v>
      </c>
      <c r="R334" s="228"/>
      <c r="S334" s="228" t="s">
        <v>168</v>
      </c>
      <c r="T334" s="228" t="s">
        <v>136</v>
      </c>
      <c r="U334" s="228">
        <v>0.255</v>
      </c>
      <c r="V334" s="228">
        <f>ROUND(E334*U334,2)</f>
        <v>8.48</v>
      </c>
      <c r="W334" s="228"/>
      <c r="X334" s="228" t="s">
        <v>164</v>
      </c>
      <c r="Y334" s="209"/>
      <c r="Z334" s="209"/>
      <c r="AA334" s="209"/>
      <c r="AB334" s="209"/>
      <c r="AC334" s="209"/>
      <c r="AD334" s="209"/>
      <c r="AE334" s="209"/>
      <c r="AF334" s="209"/>
      <c r="AG334" s="209" t="s">
        <v>165</v>
      </c>
      <c r="AH334" s="209"/>
      <c r="AI334" s="209"/>
      <c r="AJ334" s="209"/>
      <c r="AK334" s="209"/>
      <c r="AL334" s="209"/>
      <c r="AM334" s="209"/>
      <c r="AN334" s="209"/>
      <c r="AO334" s="209"/>
      <c r="AP334" s="209"/>
      <c r="AQ334" s="209"/>
      <c r="AR334" s="209"/>
      <c r="AS334" s="209"/>
      <c r="AT334" s="209"/>
      <c r="AU334" s="209"/>
      <c r="AV334" s="209"/>
      <c r="AW334" s="209"/>
      <c r="AX334" s="209"/>
      <c r="AY334" s="209"/>
      <c r="AZ334" s="209"/>
      <c r="BA334" s="209"/>
      <c r="BB334" s="209"/>
      <c r="BC334" s="209"/>
      <c r="BD334" s="209"/>
      <c r="BE334" s="209"/>
      <c r="BF334" s="209"/>
      <c r="BG334" s="209"/>
      <c r="BH334" s="209"/>
    </row>
    <row r="335" spans="1:60" outlineLevel="1" x14ac:dyDescent="0.25">
      <c r="A335" s="226"/>
      <c r="B335" s="227"/>
      <c r="C335" s="264" t="s">
        <v>461</v>
      </c>
      <c r="D335" s="260"/>
      <c r="E335" s="261">
        <v>1.08</v>
      </c>
      <c r="F335" s="228"/>
      <c r="G335" s="228"/>
      <c r="H335" s="228"/>
      <c r="I335" s="228"/>
      <c r="J335" s="228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09"/>
      <c r="Z335" s="209"/>
      <c r="AA335" s="209"/>
      <c r="AB335" s="209"/>
      <c r="AC335" s="209"/>
      <c r="AD335" s="209"/>
      <c r="AE335" s="209"/>
      <c r="AF335" s="209"/>
      <c r="AG335" s="209" t="s">
        <v>173</v>
      </c>
      <c r="AH335" s="209">
        <v>0</v>
      </c>
      <c r="AI335" s="209"/>
      <c r="AJ335" s="209"/>
      <c r="AK335" s="209"/>
      <c r="AL335" s="209"/>
      <c r="AM335" s="209"/>
      <c r="AN335" s="209"/>
      <c r="AO335" s="209"/>
      <c r="AP335" s="209"/>
      <c r="AQ335" s="209"/>
      <c r="AR335" s="209"/>
      <c r="AS335" s="209"/>
      <c r="AT335" s="209"/>
      <c r="AU335" s="209"/>
      <c r="AV335" s="209"/>
      <c r="AW335" s="209"/>
      <c r="AX335" s="209"/>
      <c r="AY335" s="209"/>
      <c r="AZ335" s="209"/>
      <c r="BA335" s="209"/>
      <c r="BB335" s="209"/>
      <c r="BC335" s="209"/>
      <c r="BD335" s="209"/>
      <c r="BE335" s="209"/>
      <c r="BF335" s="209"/>
      <c r="BG335" s="209"/>
      <c r="BH335" s="209"/>
    </row>
    <row r="336" spans="1:60" outlineLevel="1" x14ac:dyDescent="0.25">
      <c r="A336" s="226"/>
      <c r="B336" s="227"/>
      <c r="C336" s="264" t="s">
        <v>462</v>
      </c>
      <c r="D336" s="260"/>
      <c r="E336" s="261">
        <v>8.1199999999999992</v>
      </c>
      <c r="F336" s="228"/>
      <c r="G336" s="228"/>
      <c r="H336" s="228"/>
      <c r="I336" s="228"/>
      <c r="J336" s="228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09"/>
      <c r="Z336" s="209"/>
      <c r="AA336" s="209"/>
      <c r="AB336" s="209"/>
      <c r="AC336" s="209"/>
      <c r="AD336" s="209"/>
      <c r="AE336" s="209"/>
      <c r="AF336" s="209"/>
      <c r="AG336" s="209" t="s">
        <v>173</v>
      </c>
      <c r="AH336" s="209">
        <v>0</v>
      </c>
      <c r="AI336" s="209"/>
      <c r="AJ336" s="209"/>
      <c r="AK336" s="209"/>
      <c r="AL336" s="209"/>
      <c r="AM336" s="209"/>
      <c r="AN336" s="209"/>
      <c r="AO336" s="209"/>
      <c r="AP336" s="209"/>
      <c r="AQ336" s="209"/>
      <c r="AR336" s="209"/>
      <c r="AS336" s="209"/>
      <c r="AT336" s="209"/>
      <c r="AU336" s="209"/>
      <c r="AV336" s="209"/>
      <c r="AW336" s="209"/>
      <c r="AX336" s="209"/>
      <c r="AY336" s="209"/>
      <c r="AZ336" s="209"/>
      <c r="BA336" s="209"/>
      <c r="BB336" s="209"/>
      <c r="BC336" s="209"/>
      <c r="BD336" s="209"/>
      <c r="BE336" s="209"/>
      <c r="BF336" s="209"/>
      <c r="BG336" s="209"/>
      <c r="BH336" s="209"/>
    </row>
    <row r="337" spans="1:60" outlineLevel="1" x14ac:dyDescent="0.25">
      <c r="A337" s="226"/>
      <c r="B337" s="227"/>
      <c r="C337" s="264" t="s">
        <v>463</v>
      </c>
      <c r="D337" s="260"/>
      <c r="E337" s="261">
        <v>8.06</v>
      </c>
      <c r="F337" s="228"/>
      <c r="G337" s="228"/>
      <c r="H337" s="228"/>
      <c r="I337" s="228"/>
      <c r="J337" s="228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09"/>
      <c r="Z337" s="209"/>
      <c r="AA337" s="209"/>
      <c r="AB337" s="209"/>
      <c r="AC337" s="209"/>
      <c r="AD337" s="209"/>
      <c r="AE337" s="209"/>
      <c r="AF337" s="209"/>
      <c r="AG337" s="209" t="s">
        <v>173</v>
      </c>
      <c r="AH337" s="209">
        <v>0</v>
      </c>
      <c r="AI337" s="209"/>
      <c r="AJ337" s="209"/>
      <c r="AK337" s="209"/>
      <c r="AL337" s="209"/>
      <c r="AM337" s="209"/>
      <c r="AN337" s="209"/>
      <c r="AO337" s="209"/>
      <c r="AP337" s="209"/>
      <c r="AQ337" s="209"/>
      <c r="AR337" s="209"/>
      <c r="AS337" s="209"/>
      <c r="AT337" s="209"/>
      <c r="AU337" s="209"/>
      <c r="AV337" s="209"/>
      <c r="AW337" s="209"/>
      <c r="AX337" s="209"/>
      <c r="AY337" s="209"/>
      <c r="AZ337" s="209"/>
      <c r="BA337" s="209"/>
      <c r="BB337" s="209"/>
      <c r="BC337" s="209"/>
      <c r="BD337" s="209"/>
      <c r="BE337" s="209"/>
      <c r="BF337" s="209"/>
      <c r="BG337" s="209"/>
      <c r="BH337" s="209"/>
    </row>
    <row r="338" spans="1:60" outlineLevel="1" x14ac:dyDescent="0.25">
      <c r="A338" s="226"/>
      <c r="B338" s="227"/>
      <c r="C338" s="264" t="s">
        <v>436</v>
      </c>
      <c r="D338" s="260"/>
      <c r="E338" s="261">
        <v>16</v>
      </c>
      <c r="F338" s="228"/>
      <c r="G338" s="228"/>
      <c r="H338" s="228"/>
      <c r="I338" s="228"/>
      <c r="J338" s="228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09"/>
      <c r="Z338" s="209"/>
      <c r="AA338" s="209"/>
      <c r="AB338" s="209"/>
      <c r="AC338" s="209"/>
      <c r="AD338" s="209"/>
      <c r="AE338" s="209"/>
      <c r="AF338" s="209"/>
      <c r="AG338" s="209" t="s">
        <v>173</v>
      </c>
      <c r="AH338" s="209">
        <v>0</v>
      </c>
      <c r="AI338" s="209"/>
      <c r="AJ338" s="209"/>
      <c r="AK338" s="209"/>
      <c r="AL338" s="209"/>
      <c r="AM338" s="209"/>
      <c r="AN338" s="209"/>
      <c r="AO338" s="209"/>
      <c r="AP338" s="209"/>
      <c r="AQ338" s="209"/>
      <c r="AR338" s="209"/>
      <c r="AS338" s="209"/>
      <c r="AT338" s="209"/>
      <c r="AU338" s="209"/>
      <c r="AV338" s="209"/>
      <c r="AW338" s="209"/>
      <c r="AX338" s="209"/>
      <c r="AY338" s="209"/>
      <c r="AZ338" s="209"/>
      <c r="BA338" s="209"/>
      <c r="BB338" s="209"/>
      <c r="BC338" s="209"/>
      <c r="BD338" s="209"/>
      <c r="BE338" s="209"/>
      <c r="BF338" s="209"/>
      <c r="BG338" s="209"/>
      <c r="BH338" s="209"/>
    </row>
    <row r="339" spans="1:60" outlineLevel="1" x14ac:dyDescent="0.25">
      <c r="A339" s="237">
        <v>149</v>
      </c>
      <c r="B339" s="238" t="s">
        <v>464</v>
      </c>
      <c r="C339" s="252" t="s">
        <v>465</v>
      </c>
      <c r="D339" s="239" t="s">
        <v>237</v>
      </c>
      <c r="E339" s="240">
        <v>3.45</v>
      </c>
      <c r="F339" s="241"/>
      <c r="G339" s="242">
        <f>ROUND(E339*F339,2)</f>
        <v>0</v>
      </c>
      <c r="H339" s="229">
        <v>0</v>
      </c>
      <c r="I339" s="228">
        <f>ROUND(E339*H339,2)</f>
        <v>0</v>
      </c>
      <c r="J339" s="229">
        <v>88.1</v>
      </c>
      <c r="K339" s="228">
        <f>ROUND(E339*J339,2)</f>
        <v>303.95</v>
      </c>
      <c r="L339" s="228">
        <v>15</v>
      </c>
      <c r="M339" s="228">
        <f>G339*(1+L339/100)</f>
        <v>0</v>
      </c>
      <c r="N339" s="228">
        <v>0</v>
      </c>
      <c r="O339" s="228">
        <f>ROUND(E339*N339,2)</f>
        <v>0</v>
      </c>
      <c r="P339" s="228">
        <v>0</v>
      </c>
      <c r="Q339" s="228">
        <f>ROUND(E339*P339,2)</f>
        <v>0</v>
      </c>
      <c r="R339" s="228"/>
      <c r="S339" s="228" t="s">
        <v>168</v>
      </c>
      <c r="T339" s="228" t="s">
        <v>136</v>
      </c>
      <c r="U339" s="228">
        <v>0.152</v>
      </c>
      <c r="V339" s="228">
        <f>ROUND(E339*U339,2)</f>
        <v>0.52</v>
      </c>
      <c r="W339" s="228"/>
      <c r="X339" s="228" t="s">
        <v>164</v>
      </c>
      <c r="Y339" s="209"/>
      <c r="Z339" s="209"/>
      <c r="AA339" s="209"/>
      <c r="AB339" s="209"/>
      <c r="AC339" s="209"/>
      <c r="AD339" s="209"/>
      <c r="AE339" s="209"/>
      <c r="AF339" s="209"/>
      <c r="AG339" s="209" t="s">
        <v>165</v>
      </c>
      <c r="AH339" s="209"/>
      <c r="AI339" s="209"/>
      <c r="AJ339" s="209"/>
      <c r="AK339" s="209"/>
      <c r="AL339" s="209"/>
      <c r="AM339" s="209"/>
      <c r="AN339" s="209"/>
      <c r="AO339" s="209"/>
      <c r="AP339" s="209"/>
      <c r="AQ339" s="209"/>
      <c r="AR339" s="209"/>
      <c r="AS339" s="209"/>
      <c r="AT339" s="209"/>
      <c r="AU339" s="209"/>
      <c r="AV339" s="209"/>
      <c r="AW339" s="209"/>
      <c r="AX339" s="209"/>
      <c r="AY339" s="209"/>
      <c r="AZ339" s="209"/>
      <c r="BA339" s="209"/>
      <c r="BB339" s="209"/>
      <c r="BC339" s="209"/>
      <c r="BD339" s="209"/>
      <c r="BE339" s="209"/>
      <c r="BF339" s="209"/>
      <c r="BG339" s="209"/>
      <c r="BH339" s="209"/>
    </row>
    <row r="340" spans="1:60" outlineLevel="1" x14ac:dyDescent="0.25">
      <c r="A340" s="226"/>
      <c r="B340" s="227"/>
      <c r="C340" s="264" t="s">
        <v>466</v>
      </c>
      <c r="D340" s="260"/>
      <c r="E340" s="261">
        <v>1.2</v>
      </c>
      <c r="F340" s="228"/>
      <c r="G340" s="228"/>
      <c r="H340" s="228"/>
      <c r="I340" s="228"/>
      <c r="J340" s="228"/>
      <c r="K340" s="228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09"/>
      <c r="Z340" s="209"/>
      <c r="AA340" s="209"/>
      <c r="AB340" s="209"/>
      <c r="AC340" s="209"/>
      <c r="AD340" s="209"/>
      <c r="AE340" s="209"/>
      <c r="AF340" s="209"/>
      <c r="AG340" s="209" t="s">
        <v>173</v>
      </c>
      <c r="AH340" s="209">
        <v>0</v>
      </c>
      <c r="AI340" s="209"/>
      <c r="AJ340" s="209"/>
      <c r="AK340" s="209"/>
      <c r="AL340" s="209"/>
      <c r="AM340" s="209"/>
      <c r="AN340" s="209"/>
      <c r="AO340" s="209"/>
      <c r="AP340" s="209"/>
      <c r="AQ340" s="209"/>
      <c r="AR340" s="209"/>
      <c r="AS340" s="209"/>
      <c r="AT340" s="209"/>
      <c r="AU340" s="209"/>
      <c r="AV340" s="209"/>
      <c r="AW340" s="209"/>
      <c r="AX340" s="209"/>
      <c r="AY340" s="209"/>
      <c r="AZ340" s="209"/>
      <c r="BA340" s="209"/>
      <c r="BB340" s="209"/>
      <c r="BC340" s="209"/>
      <c r="BD340" s="209"/>
      <c r="BE340" s="209"/>
      <c r="BF340" s="209"/>
      <c r="BG340" s="209"/>
      <c r="BH340" s="209"/>
    </row>
    <row r="341" spans="1:60" outlineLevel="1" x14ac:dyDescent="0.25">
      <c r="A341" s="226"/>
      <c r="B341" s="227"/>
      <c r="C341" s="264" t="s">
        <v>467</v>
      </c>
      <c r="D341" s="260"/>
      <c r="E341" s="261">
        <v>1.45</v>
      </c>
      <c r="F341" s="228"/>
      <c r="G341" s="228"/>
      <c r="H341" s="228"/>
      <c r="I341" s="228"/>
      <c r="J341" s="228"/>
      <c r="K341" s="228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09"/>
      <c r="Z341" s="209"/>
      <c r="AA341" s="209"/>
      <c r="AB341" s="209"/>
      <c r="AC341" s="209"/>
      <c r="AD341" s="209"/>
      <c r="AE341" s="209"/>
      <c r="AF341" s="209"/>
      <c r="AG341" s="209" t="s">
        <v>173</v>
      </c>
      <c r="AH341" s="209">
        <v>0</v>
      </c>
      <c r="AI341" s="209"/>
      <c r="AJ341" s="209"/>
      <c r="AK341" s="209"/>
      <c r="AL341" s="209"/>
      <c r="AM341" s="209"/>
      <c r="AN341" s="209"/>
      <c r="AO341" s="209"/>
      <c r="AP341" s="209"/>
      <c r="AQ341" s="209"/>
      <c r="AR341" s="209"/>
      <c r="AS341" s="209"/>
      <c r="AT341" s="209"/>
      <c r="AU341" s="209"/>
      <c r="AV341" s="209"/>
      <c r="AW341" s="209"/>
      <c r="AX341" s="209"/>
      <c r="AY341" s="209"/>
      <c r="AZ341" s="209"/>
      <c r="BA341" s="209"/>
      <c r="BB341" s="209"/>
      <c r="BC341" s="209"/>
      <c r="BD341" s="209"/>
      <c r="BE341" s="209"/>
      <c r="BF341" s="209"/>
      <c r="BG341" s="209"/>
      <c r="BH341" s="209"/>
    </row>
    <row r="342" spans="1:60" outlineLevel="1" x14ac:dyDescent="0.25">
      <c r="A342" s="226"/>
      <c r="B342" s="227"/>
      <c r="C342" s="264" t="s">
        <v>745</v>
      </c>
      <c r="D342" s="260"/>
      <c r="E342" s="261">
        <v>0.8</v>
      </c>
      <c r="F342" s="228"/>
      <c r="G342" s="228"/>
      <c r="H342" s="228"/>
      <c r="I342" s="228"/>
      <c r="J342" s="228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09"/>
      <c r="Z342" s="209"/>
      <c r="AA342" s="209"/>
      <c r="AB342" s="209"/>
      <c r="AC342" s="209"/>
      <c r="AD342" s="209"/>
      <c r="AE342" s="209"/>
      <c r="AF342" s="209"/>
      <c r="AG342" s="209" t="s">
        <v>173</v>
      </c>
      <c r="AH342" s="209">
        <v>0</v>
      </c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</row>
    <row r="343" spans="1:60" ht="20.399999999999999" outlineLevel="1" x14ac:dyDescent="0.25">
      <c r="A343" s="237">
        <v>150</v>
      </c>
      <c r="B343" s="238" t="s">
        <v>469</v>
      </c>
      <c r="C343" s="252" t="s">
        <v>470</v>
      </c>
      <c r="D343" s="239" t="s">
        <v>237</v>
      </c>
      <c r="E343" s="240">
        <v>8.06</v>
      </c>
      <c r="F343" s="241"/>
      <c r="G343" s="242">
        <f>ROUND(E343*F343,2)</f>
        <v>0</v>
      </c>
      <c r="H343" s="229">
        <v>11.9</v>
      </c>
      <c r="I343" s="228">
        <f>ROUND(E343*H343,2)</f>
        <v>95.91</v>
      </c>
      <c r="J343" s="229">
        <v>46</v>
      </c>
      <c r="K343" s="228">
        <f>ROUND(E343*J343,2)</f>
        <v>370.76</v>
      </c>
      <c r="L343" s="228">
        <v>15</v>
      </c>
      <c r="M343" s="228">
        <f>G343*(1+L343/100)</f>
        <v>0</v>
      </c>
      <c r="N343" s="228">
        <v>4.0000000000000003E-5</v>
      </c>
      <c r="O343" s="228">
        <f>ROUND(E343*N343,2)</f>
        <v>0</v>
      </c>
      <c r="P343" s="228">
        <v>0</v>
      </c>
      <c r="Q343" s="228">
        <f>ROUND(E343*P343,2)</f>
        <v>0</v>
      </c>
      <c r="R343" s="228"/>
      <c r="S343" s="228" t="s">
        <v>168</v>
      </c>
      <c r="T343" s="228" t="s">
        <v>136</v>
      </c>
      <c r="U343" s="228">
        <v>7.8200000000000006E-2</v>
      </c>
      <c r="V343" s="228">
        <f>ROUND(E343*U343,2)</f>
        <v>0.63</v>
      </c>
      <c r="W343" s="228"/>
      <c r="X343" s="228" t="s">
        <v>164</v>
      </c>
      <c r="Y343" s="209"/>
      <c r="Z343" s="209"/>
      <c r="AA343" s="209"/>
      <c r="AB343" s="209"/>
      <c r="AC343" s="209"/>
      <c r="AD343" s="209"/>
      <c r="AE343" s="209"/>
      <c r="AF343" s="209"/>
      <c r="AG343" s="209" t="s">
        <v>165</v>
      </c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</row>
    <row r="344" spans="1:60" outlineLevel="1" x14ac:dyDescent="0.25">
      <c r="A344" s="226"/>
      <c r="B344" s="227"/>
      <c r="C344" s="265" t="s">
        <v>471</v>
      </c>
      <c r="D344" s="262"/>
      <c r="E344" s="263"/>
      <c r="F344" s="228"/>
      <c r="G344" s="228"/>
      <c r="H344" s="228"/>
      <c r="I344" s="228"/>
      <c r="J344" s="228"/>
      <c r="K344" s="228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09"/>
      <c r="Z344" s="209"/>
      <c r="AA344" s="209"/>
      <c r="AB344" s="209"/>
      <c r="AC344" s="209"/>
      <c r="AD344" s="209"/>
      <c r="AE344" s="209"/>
      <c r="AF344" s="209"/>
      <c r="AG344" s="209" t="s">
        <v>173</v>
      </c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</row>
    <row r="345" spans="1:60" outlineLevel="1" x14ac:dyDescent="0.25">
      <c r="A345" s="226"/>
      <c r="B345" s="227"/>
      <c r="C345" s="266" t="s">
        <v>472</v>
      </c>
      <c r="D345" s="262"/>
      <c r="E345" s="263">
        <v>0.98</v>
      </c>
      <c r="F345" s="228"/>
      <c r="G345" s="228"/>
      <c r="H345" s="228"/>
      <c r="I345" s="228"/>
      <c r="J345" s="228"/>
      <c r="K345" s="228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09"/>
      <c r="Z345" s="209"/>
      <c r="AA345" s="209"/>
      <c r="AB345" s="209"/>
      <c r="AC345" s="209"/>
      <c r="AD345" s="209"/>
      <c r="AE345" s="209"/>
      <c r="AF345" s="209"/>
      <c r="AG345" s="209" t="s">
        <v>173</v>
      </c>
      <c r="AH345" s="209">
        <v>2</v>
      </c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</row>
    <row r="346" spans="1:60" outlineLevel="1" x14ac:dyDescent="0.25">
      <c r="A346" s="226"/>
      <c r="B346" s="227"/>
      <c r="C346" s="266" t="s">
        <v>473</v>
      </c>
      <c r="D346" s="262"/>
      <c r="E346" s="263">
        <v>8.6999999999999993</v>
      </c>
      <c r="F346" s="228"/>
      <c r="G346" s="228"/>
      <c r="H346" s="228"/>
      <c r="I346" s="228"/>
      <c r="J346" s="228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09"/>
      <c r="Z346" s="209"/>
      <c r="AA346" s="209"/>
      <c r="AB346" s="209"/>
      <c r="AC346" s="209"/>
      <c r="AD346" s="209"/>
      <c r="AE346" s="209"/>
      <c r="AF346" s="209"/>
      <c r="AG346" s="209" t="s">
        <v>173</v>
      </c>
      <c r="AH346" s="209">
        <v>2</v>
      </c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</row>
    <row r="347" spans="1:60" outlineLevel="1" x14ac:dyDescent="0.25">
      <c r="A347" s="226"/>
      <c r="B347" s="227"/>
      <c r="C347" s="266" t="s">
        <v>474</v>
      </c>
      <c r="D347" s="262"/>
      <c r="E347" s="263">
        <v>6.44</v>
      </c>
      <c r="F347" s="228"/>
      <c r="G347" s="228"/>
      <c r="H347" s="228"/>
      <c r="I347" s="228"/>
      <c r="J347" s="228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09"/>
      <c r="Z347" s="209"/>
      <c r="AA347" s="209"/>
      <c r="AB347" s="209"/>
      <c r="AC347" s="209"/>
      <c r="AD347" s="209"/>
      <c r="AE347" s="209"/>
      <c r="AF347" s="209"/>
      <c r="AG347" s="209" t="s">
        <v>173</v>
      </c>
      <c r="AH347" s="209">
        <v>2</v>
      </c>
      <c r="AI347" s="209"/>
      <c r="AJ347" s="209"/>
      <c r="AK347" s="209"/>
      <c r="AL347" s="209"/>
      <c r="AM347" s="209"/>
      <c r="AN347" s="209"/>
      <c r="AO347" s="209"/>
      <c r="AP347" s="209"/>
      <c r="AQ347" s="209"/>
      <c r="AR347" s="209"/>
      <c r="AS347" s="209"/>
      <c r="AT347" s="209"/>
      <c r="AU347" s="209"/>
      <c r="AV347" s="209"/>
      <c r="AW347" s="209"/>
      <c r="AX347" s="209"/>
      <c r="AY347" s="209"/>
      <c r="AZ347" s="209"/>
      <c r="BA347" s="209"/>
      <c r="BB347" s="209"/>
      <c r="BC347" s="209"/>
      <c r="BD347" s="209"/>
      <c r="BE347" s="209"/>
      <c r="BF347" s="209"/>
      <c r="BG347" s="209"/>
      <c r="BH347" s="209"/>
    </row>
    <row r="348" spans="1:60" outlineLevel="1" x14ac:dyDescent="0.25">
      <c r="A348" s="226"/>
      <c r="B348" s="227"/>
      <c r="C348" s="265" t="s">
        <v>475</v>
      </c>
      <c r="D348" s="262"/>
      <c r="E348" s="263"/>
      <c r="F348" s="228"/>
      <c r="G348" s="228"/>
      <c r="H348" s="228"/>
      <c r="I348" s="228"/>
      <c r="J348" s="228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09"/>
      <c r="Z348" s="209"/>
      <c r="AA348" s="209"/>
      <c r="AB348" s="209"/>
      <c r="AC348" s="209"/>
      <c r="AD348" s="209"/>
      <c r="AE348" s="209"/>
      <c r="AF348" s="209"/>
      <c r="AG348" s="209" t="s">
        <v>173</v>
      </c>
      <c r="AH348" s="209"/>
      <c r="AI348" s="209"/>
      <c r="AJ348" s="209"/>
      <c r="AK348" s="209"/>
      <c r="AL348" s="209"/>
      <c r="AM348" s="209"/>
      <c r="AN348" s="209"/>
      <c r="AO348" s="209"/>
      <c r="AP348" s="209"/>
      <c r="AQ348" s="209"/>
      <c r="AR348" s="209"/>
      <c r="AS348" s="209"/>
      <c r="AT348" s="209"/>
      <c r="AU348" s="209"/>
      <c r="AV348" s="209"/>
      <c r="AW348" s="209"/>
      <c r="AX348" s="209"/>
      <c r="AY348" s="209"/>
      <c r="AZ348" s="209"/>
      <c r="BA348" s="209"/>
      <c r="BB348" s="209"/>
      <c r="BC348" s="209"/>
      <c r="BD348" s="209"/>
      <c r="BE348" s="209"/>
      <c r="BF348" s="209"/>
      <c r="BG348" s="209"/>
      <c r="BH348" s="209"/>
    </row>
    <row r="349" spans="1:60" outlineLevel="1" x14ac:dyDescent="0.25">
      <c r="A349" s="226"/>
      <c r="B349" s="227"/>
      <c r="C349" s="264" t="s">
        <v>476</v>
      </c>
      <c r="D349" s="260"/>
      <c r="E349" s="261">
        <v>8.06</v>
      </c>
      <c r="F349" s="228"/>
      <c r="G349" s="228"/>
      <c r="H349" s="228"/>
      <c r="I349" s="228"/>
      <c r="J349" s="228"/>
      <c r="K349" s="228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09"/>
      <c r="Z349" s="209"/>
      <c r="AA349" s="209"/>
      <c r="AB349" s="209"/>
      <c r="AC349" s="209"/>
      <c r="AD349" s="209"/>
      <c r="AE349" s="209"/>
      <c r="AF349" s="209"/>
      <c r="AG349" s="209" t="s">
        <v>173</v>
      </c>
      <c r="AH349" s="209">
        <v>0</v>
      </c>
      <c r="AI349" s="209"/>
      <c r="AJ349" s="209"/>
      <c r="AK349" s="209"/>
      <c r="AL349" s="209"/>
      <c r="AM349" s="209"/>
      <c r="AN349" s="209"/>
      <c r="AO349" s="209"/>
      <c r="AP349" s="209"/>
      <c r="AQ349" s="209"/>
      <c r="AR349" s="209"/>
      <c r="AS349" s="209"/>
      <c r="AT349" s="209"/>
      <c r="AU349" s="209"/>
      <c r="AV349" s="209"/>
      <c r="AW349" s="209"/>
      <c r="AX349" s="209"/>
      <c r="AY349" s="209"/>
      <c r="AZ349" s="209"/>
      <c r="BA349" s="209"/>
      <c r="BB349" s="209"/>
      <c r="BC349" s="209"/>
      <c r="BD349" s="209"/>
      <c r="BE349" s="209"/>
      <c r="BF349" s="209"/>
      <c r="BG349" s="209"/>
      <c r="BH349" s="209"/>
    </row>
    <row r="350" spans="1:60" outlineLevel="1" x14ac:dyDescent="0.25">
      <c r="A350" s="243">
        <v>151</v>
      </c>
      <c r="B350" s="244" t="s">
        <v>477</v>
      </c>
      <c r="C350" s="251" t="s">
        <v>478</v>
      </c>
      <c r="D350" s="245" t="s">
        <v>163</v>
      </c>
      <c r="E350" s="246">
        <v>3</v>
      </c>
      <c r="F350" s="247"/>
      <c r="G350" s="248">
        <f>ROUND(E350*F350,2)</f>
        <v>0</v>
      </c>
      <c r="H350" s="229">
        <v>151.19999999999999</v>
      </c>
      <c r="I350" s="228">
        <f>ROUND(E350*H350,2)</f>
        <v>453.6</v>
      </c>
      <c r="J350" s="229">
        <v>0</v>
      </c>
      <c r="K350" s="228">
        <f>ROUND(E350*J350,2)</f>
        <v>0</v>
      </c>
      <c r="L350" s="228">
        <v>15</v>
      </c>
      <c r="M350" s="228">
        <f>G350*(1+L350/100)</f>
        <v>0</v>
      </c>
      <c r="N350" s="228">
        <v>1.3999999999999999E-4</v>
      </c>
      <c r="O350" s="228">
        <f>ROUND(E350*N350,2)</f>
        <v>0</v>
      </c>
      <c r="P350" s="228">
        <v>0</v>
      </c>
      <c r="Q350" s="228">
        <f>ROUND(E350*P350,2)</f>
        <v>0</v>
      </c>
      <c r="R350" s="228" t="s">
        <v>444</v>
      </c>
      <c r="S350" s="228" t="s">
        <v>168</v>
      </c>
      <c r="T350" s="228" t="s">
        <v>136</v>
      </c>
      <c r="U350" s="228">
        <v>0</v>
      </c>
      <c r="V350" s="228">
        <f>ROUND(E350*U350,2)</f>
        <v>0</v>
      </c>
      <c r="W350" s="228"/>
      <c r="X350" s="228" t="s">
        <v>159</v>
      </c>
      <c r="Y350" s="209"/>
      <c r="Z350" s="209"/>
      <c r="AA350" s="209"/>
      <c r="AB350" s="209"/>
      <c r="AC350" s="209"/>
      <c r="AD350" s="209"/>
      <c r="AE350" s="209"/>
      <c r="AF350" s="209"/>
      <c r="AG350" s="209" t="s">
        <v>160</v>
      </c>
      <c r="AH350" s="209"/>
      <c r="AI350" s="209"/>
      <c r="AJ350" s="209"/>
      <c r="AK350" s="209"/>
      <c r="AL350" s="209"/>
      <c r="AM350" s="209"/>
      <c r="AN350" s="209"/>
      <c r="AO350" s="209"/>
      <c r="AP350" s="209"/>
      <c r="AQ350" s="209"/>
      <c r="AR350" s="209"/>
      <c r="AS350" s="209"/>
      <c r="AT350" s="209"/>
      <c r="AU350" s="209"/>
      <c r="AV350" s="209"/>
      <c r="AW350" s="209"/>
      <c r="AX350" s="209"/>
      <c r="AY350" s="209"/>
      <c r="AZ350" s="209"/>
      <c r="BA350" s="209"/>
      <c r="BB350" s="209"/>
      <c r="BC350" s="209"/>
      <c r="BD350" s="209"/>
      <c r="BE350" s="209"/>
      <c r="BF350" s="209"/>
      <c r="BG350" s="209"/>
      <c r="BH350" s="209"/>
    </row>
    <row r="351" spans="1:60" outlineLevel="1" x14ac:dyDescent="0.25">
      <c r="A351" s="243">
        <v>152</v>
      </c>
      <c r="B351" s="244" t="s">
        <v>479</v>
      </c>
      <c r="C351" s="251" t="s">
        <v>480</v>
      </c>
      <c r="D351" s="245" t="s">
        <v>163</v>
      </c>
      <c r="E351" s="246">
        <v>1</v>
      </c>
      <c r="F351" s="247"/>
      <c r="G351" s="248">
        <f>ROUND(E351*F351,2)</f>
        <v>0</v>
      </c>
      <c r="H351" s="229">
        <v>350.8</v>
      </c>
      <c r="I351" s="228">
        <f>ROUND(E351*H351,2)</f>
        <v>350.8</v>
      </c>
      <c r="J351" s="229">
        <v>0</v>
      </c>
      <c r="K351" s="228">
        <f>ROUND(E351*J351,2)</f>
        <v>0</v>
      </c>
      <c r="L351" s="228">
        <v>15</v>
      </c>
      <c r="M351" s="228">
        <f>G351*(1+L351/100)</f>
        <v>0</v>
      </c>
      <c r="N351" s="228">
        <v>4.2000000000000002E-4</v>
      </c>
      <c r="O351" s="228">
        <f>ROUND(E351*N351,2)</f>
        <v>0</v>
      </c>
      <c r="P351" s="228">
        <v>0</v>
      </c>
      <c r="Q351" s="228">
        <f>ROUND(E351*P351,2)</f>
        <v>0</v>
      </c>
      <c r="R351" s="228" t="s">
        <v>444</v>
      </c>
      <c r="S351" s="228" t="s">
        <v>168</v>
      </c>
      <c r="T351" s="228" t="s">
        <v>136</v>
      </c>
      <c r="U351" s="228">
        <v>0</v>
      </c>
      <c r="V351" s="228">
        <f>ROUND(E351*U351,2)</f>
        <v>0</v>
      </c>
      <c r="W351" s="228"/>
      <c r="X351" s="228" t="s">
        <v>159</v>
      </c>
      <c r="Y351" s="209"/>
      <c r="Z351" s="209"/>
      <c r="AA351" s="209"/>
      <c r="AB351" s="209"/>
      <c r="AC351" s="209"/>
      <c r="AD351" s="209"/>
      <c r="AE351" s="209"/>
      <c r="AF351" s="209"/>
      <c r="AG351" s="209" t="s">
        <v>160</v>
      </c>
      <c r="AH351" s="209"/>
      <c r="AI351" s="209"/>
      <c r="AJ351" s="209"/>
      <c r="AK351" s="209"/>
      <c r="AL351" s="209"/>
      <c r="AM351" s="209"/>
      <c r="AN351" s="209"/>
      <c r="AO351" s="209"/>
      <c r="AP351" s="209"/>
      <c r="AQ351" s="209"/>
      <c r="AR351" s="209"/>
      <c r="AS351" s="209"/>
      <c r="AT351" s="209"/>
      <c r="AU351" s="209"/>
      <c r="AV351" s="209"/>
      <c r="AW351" s="209"/>
      <c r="AX351" s="209"/>
      <c r="AY351" s="209"/>
      <c r="AZ351" s="209"/>
      <c r="BA351" s="209"/>
      <c r="BB351" s="209"/>
      <c r="BC351" s="209"/>
      <c r="BD351" s="209"/>
      <c r="BE351" s="209"/>
      <c r="BF351" s="209"/>
      <c r="BG351" s="209"/>
      <c r="BH351" s="209"/>
    </row>
    <row r="352" spans="1:60" ht="20.399999999999999" outlineLevel="1" x14ac:dyDescent="0.25">
      <c r="A352" s="237">
        <v>153</v>
      </c>
      <c r="B352" s="238" t="s">
        <v>481</v>
      </c>
      <c r="C352" s="252" t="s">
        <v>482</v>
      </c>
      <c r="D352" s="239" t="s">
        <v>171</v>
      </c>
      <c r="E352" s="240">
        <v>16.12</v>
      </c>
      <c r="F352" s="241"/>
      <c r="G352" s="242">
        <f>ROUND(E352*F352,2)</f>
        <v>0</v>
      </c>
      <c r="H352" s="229">
        <v>0</v>
      </c>
      <c r="I352" s="228">
        <f>ROUND(E352*H352,2)</f>
        <v>0</v>
      </c>
      <c r="J352" s="229">
        <v>665.9</v>
      </c>
      <c r="K352" s="228">
        <f>ROUND(E352*J352,2)</f>
        <v>10734.31</v>
      </c>
      <c r="L352" s="228">
        <v>15</v>
      </c>
      <c r="M352" s="228">
        <f>G352*(1+L352/100)</f>
        <v>0</v>
      </c>
      <c r="N352" s="228">
        <v>3.63E-3</v>
      </c>
      <c r="O352" s="228">
        <f>ROUND(E352*N352,2)</f>
        <v>0.06</v>
      </c>
      <c r="P352" s="228">
        <v>0</v>
      </c>
      <c r="Q352" s="228">
        <f>ROUND(E352*P352,2)</f>
        <v>0</v>
      </c>
      <c r="R352" s="228"/>
      <c r="S352" s="228" t="s">
        <v>168</v>
      </c>
      <c r="T352" s="228" t="s">
        <v>136</v>
      </c>
      <c r="U352" s="228">
        <v>0</v>
      </c>
      <c r="V352" s="228">
        <f>ROUND(E352*U352,2)</f>
        <v>0</v>
      </c>
      <c r="W352" s="228"/>
      <c r="X352" s="228" t="s">
        <v>178</v>
      </c>
      <c r="Y352" s="209"/>
      <c r="Z352" s="209"/>
      <c r="AA352" s="209"/>
      <c r="AB352" s="209"/>
      <c r="AC352" s="209"/>
      <c r="AD352" s="209"/>
      <c r="AE352" s="209"/>
      <c r="AF352" s="209"/>
      <c r="AG352" s="209" t="s">
        <v>179</v>
      </c>
      <c r="AH352" s="209"/>
      <c r="AI352" s="209"/>
      <c r="AJ352" s="209"/>
      <c r="AK352" s="209"/>
      <c r="AL352" s="209"/>
      <c r="AM352" s="209"/>
      <c r="AN352" s="209"/>
      <c r="AO352" s="209"/>
      <c r="AP352" s="209"/>
      <c r="AQ352" s="209"/>
      <c r="AR352" s="209"/>
      <c r="AS352" s="209"/>
      <c r="AT352" s="209"/>
      <c r="AU352" s="209"/>
      <c r="AV352" s="209"/>
      <c r="AW352" s="209"/>
      <c r="AX352" s="209"/>
      <c r="AY352" s="209"/>
      <c r="AZ352" s="209"/>
      <c r="BA352" s="209"/>
      <c r="BB352" s="209"/>
      <c r="BC352" s="209"/>
      <c r="BD352" s="209"/>
      <c r="BE352" s="209"/>
      <c r="BF352" s="209"/>
      <c r="BG352" s="209"/>
      <c r="BH352" s="209"/>
    </row>
    <row r="353" spans="1:60" outlineLevel="1" x14ac:dyDescent="0.25">
      <c r="A353" s="226"/>
      <c r="B353" s="227"/>
      <c r="C353" s="264" t="s">
        <v>194</v>
      </c>
      <c r="D353" s="260"/>
      <c r="E353" s="261">
        <v>0.98</v>
      </c>
      <c r="F353" s="228"/>
      <c r="G353" s="228"/>
      <c r="H353" s="228"/>
      <c r="I353" s="228"/>
      <c r="J353" s="228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09"/>
      <c r="Z353" s="209"/>
      <c r="AA353" s="209"/>
      <c r="AB353" s="209"/>
      <c r="AC353" s="209"/>
      <c r="AD353" s="209"/>
      <c r="AE353" s="209"/>
      <c r="AF353" s="209"/>
      <c r="AG353" s="209" t="s">
        <v>173</v>
      </c>
      <c r="AH353" s="209">
        <v>0</v>
      </c>
      <c r="AI353" s="209"/>
      <c r="AJ353" s="209"/>
      <c r="AK353" s="209"/>
      <c r="AL353" s="209"/>
      <c r="AM353" s="209"/>
      <c r="AN353" s="209"/>
      <c r="AO353" s="209"/>
      <c r="AP353" s="209"/>
      <c r="AQ353" s="209"/>
      <c r="AR353" s="209"/>
      <c r="AS353" s="209"/>
      <c r="AT353" s="209"/>
      <c r="AU353" s="209"/>
      <c r="AV353" s="209"/>
      <c r="AW353" s="209"/>
      <c r="AX353" s="209"/>
      <c r="AY353" s="209"/>
      <c r="AZ353" s="209"/>
      <c r="BA353" s="209"/>
      <c r="BB353" s="209"/>
      <c r="BC353" s="209"/>
      <c r="BD353" s="209"/>
      <c r="BE353" s="209"/>
      <c r="BF353" s="209"/>
      <c r="BG353" s="209"/>
      <c r="BH353" s="209"/>
    </row>
    <row r="354" spans="1:60" outlineLevel="1" x14ac:dyDescent="0.25">
      <c r="A354" s="226"/>
      <c r="B354" s="227"/>
      <c r="C354" s="264" t="s">
        <v>451</v>
      </c>
      <c r="D354" s="260"/>
      <c r="E354" s="261">
        <v>8.6999999999999993</v>
      </c>
      <c r="F354" s="228"/>
      <c r="G354" s="228"/>
      <c r="H354" s="228"/>
      <c r="I354" s="228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09"/>
      <c r="Z354" s="209"/>
      <c r="AA354" s="209"/>
      <c r="AB354" s="209"/>
      <c r="AC354" s="209"/>
      <c r="AD354" s="209"/>
      <c r="AE354" s="209"/>
      <c r="AF354" s="209"/>
      <c r="AG354" s="209" t="s">
        <v>173</v>
      </c>
      <c r="AH354" s="209">
        <v>0</v>
      </c>
      <c r="AI354" s="209"/>
      <c r="AJ354" s="209"/>
      <c r="AK354" s="209"/>
      <c r="AL354" s="209"/>
      <c r="AM354" s="209"/>
      <c r="AN354" s="209"/>
      <c r="AO354" s="209"/>
      <c r="AP354" s="209"/>
      <c r="AQ354" s="209"/>
      <c r="AR354" s="209"/>
      <c r="AS354" s="209"/>
      <c r="AT354" s="209"/>
      <c r="AU354" s="209"/>
      <c r="AV354" s="209"/>
      <c r="AW354" s="209"/>
      <c r="AX354" s="209"/>
      <c r="AY354" s="209"/>
      <c r="AZ354" s="209"/>
      <c r="BA354" s="209"/>
      <c r="BB354" s="209"/>
      <c r="BC354" s="209"/>
      <c r="BD354" s="209"/>
      <c r="BE354" s="209"/>
      <c r="BF354" s="209"/>
      <c r="BG354" s="209"/>
      <c r="BH354" s="209"/>
    </row>
    <row r="355" spans="1:60" outlineLevel="1" x14ac:dyDescent="0.25">
      <c r="A355" s="226"/>
      <c r="B355" s="227"/>
      <c r="C355" s="264" t="s">
        <v>172</v>
      </c>
      <c r="D355" s="260"/>
      <c r="E355" s="261">
        <v>6.44</v>
      </c>
      <c r="F355" s="228"/>
      <c r="G355" s="228"/>
      <c r="H355" s="228"/>
      <c r="I355" s="228"/>
      <c r="J355" s="228"/>
      <c r="K355" s="228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09"/>
      <c r="Z355" s="209"/>
      <c r="AA355" s="209"/>
      <c r="AB355" s="209"/>
      <c r="AC355" s="209"/>
      <c r="AD355" s="209"/>
      <c r="AE355" s="209"/>
      <c r="AF355" s="209"/>
      <c r="AG355" s="209" t="s">
        <v>173</v>
      </c>
      <c r="AH355" s="209">
        <v>0</v>
      </c>
      <c r="AI355" s="209"/>
      <c r="AJ355" s="209"/>
      <c r="AK355" s="209"/>
      <c r="AL355" s="209"/>
      <c r="AM355" s="209"/>
      <c r="AN355" s="209"/>
      <c r="AO355" s="209"/>
      <c r="AP355" s="209"/>
      <c r="AQ355" s="209"/>
      <c r="AR355" s="209"/>
      <c r="AS355" s="209"/>
      <c r="AT355" s="209"/>
      <c r="AU355" s="209"/>
      <c r="AV355" s="209"/>
      <c r="AW355" s="209"/>
      <c r="AX355" s="209"/>
      <c r="AY355" s="209"/>
      <c r="AZ355" s="209"/>
      <c r="BA355" s="209"/>
      <c r="BB355" s="209"/>
      <c r="BC355" s="209"/>
      <c r="BD355" s="209"/>
      <c r="BE355" s="209"/>
      <c r="BF355" s="209"/>
      <c r="BG355" s="209"/>
      <c r="BH355" s="209"/>
    </row>
    <row r="356" spans="1:60" outlineLevel="1" x14ac:dyDescent="0.25">
      <c r="A356" s="243">
        <v>154</v>
      </c>
      <c r="B356" s="244" t="s">
        <v>483</v>
      </c>
      <c r="C356" s="251" t="s">
        <v>484</v>
      </c>
      <c r="D356" s="245" t="s">
        <v>0</v>
      </c>
      <c r="E356" s="246">
        <v>194.089</v>
      </c>
      <c r="F356" s="247"/>
      <c r="G356" s="248">
        <f>ROUND(E356*F356,2)</f>
        <v>0</v>
      </c>
      <c r="H356" s="229">
        <v>0</v>
      </c>
      <c r="I356" s="228">
        <f>ROUND(E356*H356,2)</f>
        <v>0</v>
      </c>
      <c r="J356" s="229">
        <v>0.9</v>
      </c>
      <c r="K356" s="228">
        <f>ROUND(E356*J356,2)</f>
        <v>174.68</v>
      </c>
      <c r="L356" s="228">
        <v>15</v>
      </c>
      <c r="M356" s="228">
        <f>G356*(1+L356/100)</f>
        <v>0</v>
      </c>
      <c r="N356" s="228">
        <v>0</v>
      </c>
      <c r="O356" s="228">
        <f>ROUND(E356*N356,2)</f>
        <v>0</v>
      </c>
      <c r="P356" s="228">
        <v>0</v>
      </c>
      <c r="Q356" s="228">
        <f>ROUND(E356*P356,2)</f>
        <v>0</v>
      </c>
      <c r="R356" s="228"/>
      <c r="S356" s="228" t="s">
        <v>168</v>
      </c>
      <c r="T356" s="228" t="s">
        <v>136</v>
      </c>
      <c r="U356" s="228">
        <v>0</v>
      </c>
      <c r="V356" s="228">
        <f>ROUND(E356*U356,2)</f>
        <v>0</v>
      </c>
      <c r="W356" s="228"/>
      <c r="X356" s="228" t="s">
        <v>261</v>
      </c>
      <c r="Y356" s="209"/>
      <c r="Z356" s="209"/>
      <c r="AA356" s="209"/>
      <c r="AB356" s="209"/>
      <c r="AC356" s="209"/>
      <c r="AD356" s="209"/>
      <c r="AE356" s="209"/>
      <c r="AF356" s="209"/>
      <c r="AG356" s="209" t="s">
        <v>262</v>
      </c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</row>
    <row r="357" spans="1:60" x14ac:dyDescent="0.25">
      <c r="A357" s="231" t="s">
        <v>130</v>
      </c>
      <c r="B357" s="232" t="s">
        <v>90</v>
      </c>
      <c r="C357" s="250" t="s">
        <v>91</v>
      </c>
      <c r="D357" s="233"/>
      <c r="E357" s="234"/>
      <c r="F357" s="235"/>
      <c r="G357" s="236">
        <f>SUMIF(AG358:AG387,"&lt;&gt;NOR",G358:G387)</f>
        <v>0</v>
      </c>
      <c r="H357" s="230"/>
      <c r="I357" s="230">
        <f>SUM(I358:I387)</f>
        <v>15946.5</v>
      </c>
      <c r="J357" s="230"/>
      <c r="K357" s="230">
        <f>SUM(K358:K387)</f>
        <v>18342.670000000002</v>
      </c>
      <c r="L357" s="230"/>
      <c r="M357" s="230">
        <f>SUM(M358:M387)</f>
        <v>0</v>
      </c>
      <c r="N357" s="230"/>
      <c r="O357" s="230">
        <f>SUM(O358:O387)</f>
        <v>0.12000000000000001</v>
      </c>
      <c r="P357" s="230"/>
      <c r="Q357" s="230">
        <f>SUM(Q358:Q387)</f>
        <v>0</v>
      </c>
      <c r="R357" s="230"/>
      <c r="S357" s="230"/>
      <c r="T357" s="230"/>
      <c r="U357" s="230"/>
      <c r="V357" s="230">
        <f>SUM(V358:V387)</f>
        <v>28.16</v>
      </c>
      <c r="W357" s="230"/>
      <c r="X357" s="230"/>
      <c r="AG357" t="s">
        <v>131</v>
      </c>
    </row>
    <row r="358" spans="1:60" outlineLevel="1" x14ac:dyDescent="0.25">
      <c r="A358" s="243">
        <v>155</v>
      </c>
      <c r="B358" s="244" t="s">
        <v>746</v>
      </c>
      <c r="C358" s="251" t="s">
        <v>747</v>
      </c>
      <c r="D358" s="245" t="s">
        <v>163</v>
      </c>
      <c r="E358" s="246">
        <v>10</v>
      </c>
      <c r="F358" s="247"/>
      <c r="G358" s="248">
        <f>ROUND(E358*F358,2)</f>
        <v>0</v>
      </c>
      <c r="H358" s="229">
        <v>7.21</v>
      </c>
      <c r="I358" s="228">
        <f>ROUND(E358*H358,2)</f>
        <v>72.099999999999994</v>
      </c>
      <c r="J358" s="229">
        <v>107.79</v>
      </c>
      <c r="K358" s="228">
        <f>ROUND(E358*J358,2)</f>
        <v>1077.9000000000001</v>
      </c>
      <c r="L358" s="228">
        <v>15</v>
      </c>
      <c r="M358" s="228">
        <f>G358*(1+L358/100)</f>
        <v>0</v>
      </c>
      <c r="N358" s="228">
        <v>0</v>
      </c>
      <c r="O358" s="228">
        <f>ROUND(E358*N358,2)</f>
        <v>0</v>
      </c>
      <c r="P358" s="228">
        <v>0</v>
      </c>
      <c r="Q358" s="228">
        <f>ROUND(E358*P358,2)</f>
        <v>0</v>
      </c>
      <c r="R358" s="228"/>
      <c r="S358" s="228" t="s">
        <v>168</v>
      </c>
      <c r="T358" s="228" t="s">
        <v>136</v>
      </c>
      <c r="U358" s="228">
        <v>0.11</v>
      </c>
      <c r="V358" s="228">
        <f>ROUND(E358*U358,2)</f>
        <v>1.1000000000000001</v>
      </c>
      <c r="W358" s="228"/>
      <c r="X358" s="228" t="s">
        <v>164</v>
      </c>
      <c r="Y358" s="209"/>
      <c r="Z358" s="209"/>
      <c r="AA358" s="209"/>
      <c r="AB358" s="209"/>
      <c r="AC358" s="209"/>
      <c r="AD358" s="209"/>
      <c r="AE358" s="209"/>
      <c r="AF358" s="209"/>
      <c r="AG358" s="209" t="s">
        <v>165</v>
      </c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</row>
    <row r="359" spans="1:60" outlineLevel="1" x14ac:dyDescent="0.25">
      <c r="A359" s="237">
        <v>156</v>
      </c>
      <c r="B359" s="238" t="s">
        <v>487</v>
      </c>
      <c r="C359" s="252" t="s">
        <v>488</v>
      </c>
      <c r="D359" s="239" t="s">
        <v>171</v>
      </c>
      <c r="E359" s="240">
        <v>19.8</v>
      </c>
      <c r="F359" s="241"/>
      <c r="G359" s="242">
        <f>ROUND(E359*F359,2)</f>
        <v>0</v>
      </c>
      <c r="H359" s="229">
        <v>575</v>
      </c>
      <c r="I359" s="228">
        <f>ROUND(E359*H359,2)</f>
        <v>11385</v>
      </c>
      <c r="J359" s="229">
        <v>0</v>
      </c>
      <c r="K359" s="228">
        <f>ROUND(E359*J359,2)</f>
        <v>0</v>
      </c>
      <c r="L359" s="228">
        <v>15</v>
      </c>
      <c r="M359" s="228">
        <f>G359*(1+L359/100)</f>
        <v>0</v>
      </c>
      <c r="N359" s="228">
        <v>0</v>
      </c>
      <c r="O359" s="228">
        <f>ROUND(E359*N359,2)</f>
        <v>0</v>
      </c>
      <c r="P359" s="228">
        <v>0</v>
      </c>
      <c r="Q359" s="228">
        <f>ROUND(E359*P359,2)</f>
        <v>0</v>
      </c>
      <c r="R359" s="228"/>
      <c r="S359" s="228" t="s">
        <v>135</v>
      </c>
      <c r="T359" s="228" t="s">
        <v>136</v>
      </c>
      <c r="U359" s="228">
        <v>0</v>
      </c>
      <c r="V359" s="228">
        <f>ROUND(E359*U359,2)</f>
        <v>0</v>
      </c>
      <c r="W359" s="228"/>
      <c r="X359" s="228" t="s">
        <v>178</v>
      </c>
      <c r="Y359" s="209"/>
      <c r="Z359" s="209"/>
      <c r="AA359" s="209"/>
      <c r="AB359" s="209"/>
      <c r="AC359" s="209"/>
      <c r="AD359" s="209"/>
      <c r="AE359" s="209"/>
      <c r="AF359" s="209"/>
      <c r="AG359" s="209" t="s">
        <v>379</v>
      </c>
      <c r="AH359" s="209"/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</row>
    <row r="360" spans="1:60" outlineLevel="1" x14ac:dyDescent="0.25">
      <c r="A360" s="226"/>
      <c r="B360" s="227"/>
      <c r="C360" s="265" t="s">
        <v>471</v>
      </c>
      <c r="D360" s="262"/>
      <c r="E360" s="263"/>
      <c r="F360" s="228"/>
      <c r="G360" s="228"/>
      <c r="H360" s="228"/>
      <c r="I360" s="228"/>
      <c r="J360" s="228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09"/>
      <c r="Z360" s="209"/>
      <c r="AA360" s="209"/>
      <c r="AB360" s="209"/>
      <c r="AC360" s="209"/>
      <c r="AD360" s="209"/>
      <c r="AE360" s="209"/>
      <c r="AF360" s="209"/>
      <c r="AG360" s="209" t="s">
        <v>173</v>
      </c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</row>
    <row r="361" spans="1:60" outlineLevel="1" x14ac:dyDescent="0.25">
      <c r="A361" s="226"/>
      <c r="B361" s="227"/>
      <c r="C361" s="266" t="s">
        <v>748</v>
      </c>
      <c r="D361" s="262"/>
      <c r="E361" s="263">
        <v>16.399999999999999</v>
      </c>
      <c r="F361" s="228"/>
      <c r="G361" s="228"/>
      <c r="H361" s="228"/>
      <c r="I361" s="228"/>
      <c r="J361" s="228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09"/>
      <c r="Z361" s="209"/>
      <c r="AA361" s="209"/>
      <c r="AB361" s="209"/>
      <c r="AC361" s="209"/>
      <c r="AD361" s="209"/>
      <c r="AE361" s="209"/>
      <c r="AF361" s="209"/>
      <c r="AG361" s="209" t="s">
        <v>173</v>
      </c>
      <c r="AH361" s="209">
        <v>2</v>
      </c>
      <c r="AI361" s="209"/>
      <c r="AJ361" s="209"/>
      <c r="AK361" s="209"/>
      <c r="AL361" s="209"/>
      <c r="AM361" s="209"/>
      <c r="AN361" s="209"/>
      <c r="AO361" s="209"/>
      <c r="AP361" s="209"/>
      <c r="AQ361" s="209"/>
      <c r="AR361" s="209"/>
      <c r="AS361" s="209"/>
      <c r="AT361" s="209"/>
      <c r="AU361" s="209"/>
      <c r="AV361" s="209"/>
      <c r="AW361" s="209"/>
      <c r="AX361" s="209"/>
      <c r="AY361" s="209"/>
      <c r="AZ361" s="209"/>
      <c r="BA361" s="209"/>
      <c r="BB361" s="209"/>
      <c r="BC361" s="209"/>
      <c r="BD361" s="209"/>
      <c r="BE361" s="209"/>
      <c r="BF361" s="209"/>
      <c r="BG361" s="209"/>
      <c r="BH361" s="209"/>
    </row>
    <row r="362" spans="1:60" outlineLevel="1" x14ac:dyDescent="0.25">
      <c r="A362" s="226"/>
      <c r="B362" s="227"/>
      <c r="C362" s="266" t="s">
        <v>749</v>
      </c>
      <c r="D362" s="262"/>
      <c r="E362" s="263">
        <v>-1.2</v>
      </c>
      <c r="F362" s="228"/>
      <c r="G362" s="228"/>
      <c r="H362" s="228"/>
      <c r="I362" s="228"/>
      <c r="J362" s="228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09"/>
      <c r="Z362" s="209"/>
      <c r="AA362" s="209"/>
      <c r="AB362" s="209"/>
      <c r="AC362" s="209"/>
      <c r="AD362" s="209"/>
      <c r="AE362" s="209"/>
      <c r="AF362" s="209"/>
      <c r="AG362" s="209" t="s">
        <v>173</v>
      </c>
      <c r="AH362" s="209">
        <v>2</v>
      </c>
      <c r="AI362" s="209"/>
      <c r="AJ362" s="209"/>
      <c r="AK362" s="209"/>
      <c r="AL362" s="209"/>
      <c r="AM362" s="209"/>
      <c r="AN362" s="209"/>
      <c r="AO362" s="209"/>
      <c r="AP362" s="209"/>
      <c r="AQ362" s="209"/>
      <c r="AR362" s="209"/>
      <c r="AS362" s="209"/>
      <c r="AT362" s="209"/>
      <c r="AU362" s="209"/>
      <c r="AV362" s="209"/>
      <c r="AW362" s="209"/>
      <c r="AX362" s="209"/>
      <c r="AY362" s="209"/>
      <c r="AZ362" s="209"/>
      <c r="BA362" s="209"/>
      <c r="BB362" s="209"/>
      <c r="BC362" s="209"/>
      <c r="BD362" s="209"/>
      <c r="BE362" s="209"/>
      <c r="BF362" s="209"/>
      <c r="BG362" s="209"/>
      <c r="BH362" s="209"/>
    </row>
    <row r="363" spans="1:60" outlineLevel="1" x14ac:dyDescent="0.25">
      <c r="A363" s="226"/>
      <c r="B363" s="227"/>
      <c r="C363" s="266" t="s">
        <v>489</v>
      </c>
      <c r="D363" s="262"/>
      <c r="E363" s="263">
        <v>2.8</v>
      </c>
      <c r="F363" s="228"/>
      <c r="G363" s="228"/>
      <c r="H363" s="228"/>
      <c r="I363" s="228"/>
      <c r="J363" s="228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09"/>
      <c r="Z363" s="209"/>
      <c r="AA363" s="209"/>
      <c r="AB363" s="209"/>
      <c r="AC363" s="209"/>
      <c r="AD363" s="209"/>
      <c r="AE363" s="209"/>
      <c r="AF363" s="209"/>
      <c r="AG363" s="209" t="s">
        <v>173</v>
      </c>
      <c r="AH363" s="209">
        <v>2</v>
      </c>
      <c r="AI363" s="209"/>
      <c r="AJ363" s="209"/>
      <c r="AK363" s="209"/>
      <c r="AL363" s="209"/>
      <c r="AM363" s="209"/>
      <c r="AN363" s="209"/>
      <c r="AO363" s="209"/>
      <c r="AP363" s="209"/>
      <c r="AQ363" s="209"/>
      <c r="AR363" s="209"/>
      <c r="AS363" s="209"/>
      <c r="AT363" s="209"/>
      <c r="AU363" s="209"/>
      <c r="AV363" s="209"/>
      <c r="AW363" s="209"/>
      <c r="AX363" s="209"/>
      <c r="AY363" s="209"/>
      <c r="AZ363" s="209"/>
      <c r="BA363" s="209"/>
      <c r="BB363" s="209"/>
      <c r="BC363" s="209"/>
      <c r="BD363" s="209"/>
      <c r="BE363" s="209"/>
      <c r="BF363" s="209"/>
      <c r="BG363" s="209"/>
      <c r="BH363" s="209"/>
    </row>
    <row r="364" spans="1:60" outlineLevel="1" x14ac:dyDescent="0.25">
      <c r="A364" s="226"/>
      <c r="B364" s="227"/>
      <c r="C364" s="265" t="s">
        <v>475</v>
      </c>
      <c r="D364" s="262"/>
      <c r="E364" s="263"/>
      <c r="F364" s="228"/>
      <c r="G364" s="228"/>
      <c r="H364" s="228"/>
      <c r="I364" s="228"/>
      <c r="J364" s="228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09"/>
      <c r="Z364" s="209"/>
      <c r="AA364" s="209"/>
      <c r="AB364" s="209"/>
      <c r="AC364" s="209"/>
      <c r="AD364" s="209"/>
      <c r="AE364" s="209"/>
      <c r="AF364" s="209"/>
      <c r="AG364" s="209" t="s">
        <v>173</v>
      </c>
      <c r="AH364" s="209"/>
      <c r="AI364" s="209"/>
      <c r="AJ364" s="209"/>
      <c r="AK364" s="209"/>
      <c r="AL364" s="209"/>
      <c r="AM364" s="209"/>
      <c r="AN364" s="209"/>
      <c r="AO364" s="209"/>
      <c r="AP364" s="209"/>
      <c r="AQ364" s="209"/>
      <c r="AR364" s="209"/>
      <c r="AS364" s="209"/>
      <c r="AT364" s="209"/>
      <c r="AU364" s="209"/>
      <c r="AV364" s="209"/>
      <c r="AW364" s="209"/>
      <c r="AX364" s="209"/>
      <c r="AY364" s="209"/>
      <c r="AZ364" s="209"/>
      <c r="BA364" s="209"/>
      <c r="BB364" s="209"/>
      <c r="BC364" s="209"/>
      <c r="BD364" s="209"/>
      <c r="BE364" s="209"/>
      <c r="BF364" s="209"/>
      <c r="BG364" s="209"/>
      <c r="BH364" s="209"/>
    </row>
    <row r="365" spans="1:60" outlineLevel="1" x14ac:dyDescent="0.25">
      <c r="A365" s="226"/>
      <c r="B365" s="227"/>
      <c r="C365" s="264" t="s">
        <v>750</v>
      </c>
      <c r="D365" s="260"/>
      <c r="E365" s="261">
        <v>19.8</v>
      </c>
      <c r="F365" s="228"/>
      <c r="G365" s="228"/>
      <c r="H365" s="228"/>
      <c r="I365" s="228"/>
      <c r="J365" s="228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09"/>
      <c r="Z365" s="209"/>
      <c r="AA365" s="209"/>
      <c r="AB365" s="209"/>
      <c r="AC365" s="209"/>
      <c r="AD365" s="209"/>
      <c r="AE365" s="209"/>
      <c r="AF365" s="209"/>
      <c r="AG365" s="209" t="s">
        <v>173</v>
      </c>
      <c r="AH365" s="209">
        <v>0</v>
      </c>
      <c r="AI365" s="209"/>
      <c r="AJ365" s="209"/>
      <c r="AK365" s="209"/>
      <c r="AL365" s="209"/>
      <c r="AM365" s="209"/>
      <c r="AN365" s="209"/>
      <c r="AO365" s="209"/>
      <c r="AP365" s="209"/>
      <c r="AQ365" s="209"/>
      <c r="AR365" s="209"/>
      <c r="AS365" s="209"/>
      <c r="AT365" s="209"/>
      <c r="AU365" s="209"/>
      <c r="AV365" s="209"/>
      <c r="AW365" s="209"/>
      <c r="AX365" s="209"/>
      <c r="AY365" s="209"/>
      <c r="AZ365" s="209"/>
      <c r="BA365" s="209"/>
      <c r="BB365" s="209"/>
      <c r="BC365" s="209"/>
      <c r="BD365" s="209"/>
      <c r="BE365" s="209"/>
      <c r="BF365" s="209"/>
      <c r="BG365" s="209"/>
      <c r="BH365" s="209"/>
    </row>
    <row r="366" spans="1:60" outlineLevel="1" x14ac:dyDescent="0.25">
      <c r="A366" s="243">
        <v>157</v>
      </c>
      <c r="B366" s="244" t="s">
        <v>491</v>
      </c>
      <c r="C366" s="251" t="s">
        <v>492</v>
      </c>
      <c r="D366" s="245" t="s">
        <v>237</v>
      </c>
      <c r="E366" s="246">
        <v>10</v>
      </c>
      <c r="F366" s="247"/>
      <c r="G366" s="248">
        <f>ROUND(E366*F366,2)</f>
        <v>0</v>
      </c>
      <c r="H366" s="229">
        <v>100.1</v>
      </c>
      <c r="I366" s="228">
        <f>ROUND(E366*H366,2)</f>
        <v>1001</v>
      </c>
      <c r="J366" s="229">
        <v>0</v>
      </c>
      <c r="K366" s="228">
        <f>ROUND(E366*J366,2)</f>
        <v>0</v>
      </c>
      <c r="L366" s="228">
        <v>15</v>
      </c>
      <c r="M366" s="228">
        <f>G366*(1+L366/100)</f>
        <v>0</v>
      </c>
      <c r="N366" s="228">
        <v>2.2000000000000001E-4</v>
      </c>
      <c r="O366" s="228">
        <f>ROUND(E366*N366,2)</f>
        <v>0</v>
      </c>
      <c r="P366" s="228">
        <v>0</v>
      </c>
      <c r="Q366" s="228">
        <f>ROUND(E366*P366,2)</f>
        <v>0</v>
      </c>
      <c r="R366" s="228"/>
      <c r="S366" s="228" t="s">
        <v>135</v>
      </c>
      <c r="T366" s="228" t="s">
        <v>136</v>
      </c>
      <c r="U366" s="228">
        <v>0</v>
      </c>
      <c r="V366" s="228">
        <f>ROUND(E366*U366,2)</f>
        <v>0</v>
      </c>
      <c r="W366" s="228"/>
      <c r="X366" s="228" t="s">
        <v>178</v>
      </c>
      <c r="Y366" s="209"/>
      <c r="Z366" s="209"/>
      <c r="AA366" s="209"/>
      <c r="AB366" s="209"/>
      <c r="AC366" s="209"/>
      <c r="AD366" s="209"/>
      <c r="AE366" s="209"/>
      <c r="AF366" s="209"/>
      <c r="AG366" s="209" t="s">
        <v>379</v>
      </c>
      <c r="AH366" s="209"/>
      <c r="AI366" s="209"/>
      <c r="AJ366" s="209"/>
      <c r="AK366" s="209"/>
      <c r="AL366" s="209"/>
      <c r="AM366" s="209"/>
      <c r="AN366" s="209"/>
      <c r="AO366" s="209"/>
      <c r="AP366" s="209"/>
      <c r="AQ366" s="209"/>
      <c r="AR366" s="209"/>
      <c r="AS366" s="209"/>
      <c r="AT366" s="209"/>
      <c r="AU366" s="209"/>
      <c r="AV366" s="209"/>
      <c r="AW366" s="209"/>
      <c r="AX366" s="209"/>
      <c r="AY366" s="209"/>
      <c r="AZ366" s="209"/>
      <c r="BA366" s="209"/>
      <c r="BB366" s="209"/>
      <c r="BC366" s="209"/>
      <c r="BD366" s="209"/>
      <c r="BE366" s="209"/>
      <c r="BF366" s="209"/>
      <c r="BG366" s="209"/>
      <c r="BH366" s="209"/>
    </row>
    <row r="367" spans="1:60" outlineLevel="1" x14ac:dyDescent="0.25">
      <c r="A367" s="237">
        <v>158</v>
      </c>
      <c r="B367" s="238" t="s">
        <v>493</v>
      </c>
      <c r="C367" s="252" t="s">
        <v>494</v>
      </c>
      <c r="D367" s="239" t="s">
        <v>171</v>
      </c>
      <c r="E367" s="240">
        <v>18</v>
      </c>
      <c r="F367" s="241"/>
      <c r="G367" s="242">
        <f>ROUND(E367*F367,2)</f>
        <v>0</v>
      </c>
      <c r="H367" s="229">
        <v>28.17</v>
      </c>
      <c r="I367" s="228">
        <f>ROUND(E367*H367,2)</f>
        <v>507.06</v>
      </c>
      <c r="J367" s="229">
        <v>29.43</v>
      </c>
      <c r="K367" s="228">
        <f>ROUND(E367*J367,2)</f>
        <v>529.74</v>
      </c>
      <c r="L367" s="228">
        <v>15</v>
      </c>
      <c r="M367" s="228">
        <f>G367*(1+L367/100)</f>
        <v>0</v>
      </c>
      <c r="N367" s="228">
        <v>2.1000000000000001E-4</v>
      </c>
      <c r="O367" s="228">
        <f>ROUND(E367*N367,2)</f>
        <v>0</v>
      </c>
      <c r="P367" s="228">
        <v>0</v>
      </c>
      <c r="Q367" s="228">
        <f>ROUND(E367*P367,2)</f>
        <v>0</v>
      </c>
      <c r="R367" s="228"/>
      <c r="S367" s="228" t="s">
        <v>168</v>
      </c>
      <c r="T367" s="228" t="s">
        <v>136</v>
      </c>
      <c r="U367" s="228">
        <v>0.05</v>
      </c>
      <c r="V367" s="228">
        <f>ROUND(E367*U367,2)</f>
        <v>0.9</v>
      </c>
      <c r="W367" s="228"/>
      <c r="X367" s="228" t="s">
        <v>164</v>
      </c>
      <c r="Y367" s="209"/>
      <c r="Z367" s="209"/>
      <c r="AA367" s="209"/>
      <c r="AB367" s="209"/>
      <c r="AC367" s="209"/>
      <c r="AD367" s="209"/>
      <c r="AE367" s="209"/>
      <c r="AF367" s="209"/>
      <c r="AG367" s="209" t="s">
        <v>165</v>
      </c>
      <c r="AH367" s="209"/>
      <c r="AI367" s="209"/>
      <c r="AJ367" s="209"/>
      <c r="AK367" s="209"/>
      <c r="AL367" s="209"/>
      <c r="AM367" s="209"/>
      <c r="AN367" s="209"/>
      <c r="AO367" s="209"/>
      <c r="AP367" s="209"/>
      <c r="AQ367" s="209"/>
      <c r="AR367" s="209"/>
      <c r="AS367" s="209"/>
      <c r="AT367" s="209"/>
      <c r="AU367" s="209"/>
      <c r="AV367" s="209"/>
      <c r="AW367" s="209"/>
      <c r="AX367" s="209"/>
      <c r="AY367" s="209"/>
      <c r="AZ367" s="209"/>
      <c r="BA367" s="209"/>
      <c r="BB367" s="209"/>
      <c r="BC367" s="209"/>
      <c r="BD367" s="209"/>
      <c r="BE367" s="209"/>
      <c r="BF367" s="209"/>
      <c r="BG367" s="209"/>
      <c r="BH367" s="209"/>
    </row>
    <row r="368" spans="1:60" outlineLevel="1" x14ac:dyDescent="0.25">
      <c r="A368" s="226"/>
      <c r="B368" s="227"/>
      <c r="C368" s="264" t="s">
        <v>486</v>
      </c>
      <c r="D368" s="260"/>
      <c r="E368" s="261">
        <v>16.399999999999999</v>
      </c>
      <c r="F368" s="228"/>
      <c r="G368" s="228"/>
      <c r="H368" s="228"/>
      <c r="I368" s="228"/>
      <c r="J368" s="228"/>
      <c r="K368" s="228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09"/>
      <c r="Z368" s="209"/>
      <c r="AA368" s="209"/>
      <c r="AB368" s="209"/>
      <c r="AC368" s="209"/>
      <c r="AD368" s="209"/>
      <c r="AE368" s="209"/>
      <c r="AF368" s="209"/>
      <c r="AG368" s="209" t="s">
        <v>173</v>
      </c>
      <c r="AH368" s="209">
        <v>0</v>
      </c>
      <c r="AI368" s="209"/>
      <c r="AJ368" s="209"/>
      <c r="AK368" s="209"/>
      <c r="AL368" s="209"/>
      <c r="AM368" s="209"/>
      <c r="AN368" s="209"/>
      <c r="AO368" s="209"/>
      <c r="AP368" s="209"/>
      <c r="AQ368" s="209"/>
      <c r="AR368" s="209"/>
      <c r="AS368" s="209"/>
      <c r="AT368" s="209"/>
      <c r="AU368" s="209"/>
      <c r="AV368" s="209"/>
      <c r="AW368" s="209"/>
      <c r="AX368" s="209"/>
      <c r="AY368" s="209"/>
      <c r="AZ368" s="209"/>
      <c r="BA368" s="209"/>
      <c r="BB368" s="209"/>
      <c r="BC368" s="209"/>
      <c r="BD368" s="209"/>
      <c r="BE368" s="209"/>
      <c r="BF368" s="209"/>
      <c r="BG368" s="209"/>
      <c r="BH368" s="209"/>
    </row>
    <row r="369" spans="1:60" outlineLevel="1" x14ac:dyDescent="0.25">
      <c r="A369" s="226"/>
      <c r="B369" s="227"/>
      <c r="C369" s="264" t="s">
        <v>204</v>
      </c>
      <c r="D369" s="260"/>
      <c r="E369" s="261">
        <v>-1.2</v>
      </c>
      <c r="F369" s="228"/>
      <c r="G369" s="228"/>
      <c r="H369" s="228"/>
      <c r="I369" s="228"/>
      <c r="J369" s="228"/>
      <c r="K369" s="228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09"/>
      <c r="Z369" s="209"/>
      <c r="AA369" s="209"/>
      <c r="AB369" s="209"/>
      <c r="AC369" s="209"/>
      <c r="AD369" s="209"/>
      <c r="AE369" s="209"/>
      <c r="AF369" s="209"/>
      <c r="AG369" s="209" t="s">
        <v>173</v>
      </c>
      <c r="AH369" s="209">
        <v>0</v>
      </c>
      <c r="AI369" s="209"/>
      <c r="AJ369" s="209"/>
      <c r="AK369" s="209"/>
      <c r="AL369" s="209"/>
      <c r="AM369" s="209"/>
      <c r="AN369" s="209"/>
      <c r="AO369" s="209"/>
      <c r="AP369" s="209"/>
      <c r="AQ369" s="209"/>
      <c r="AR369" s="209"/>
      <c r="AS369" s="209"/>
      <c r="AT369" s="209"/>
      <c r="AU369" s="209"/>
      <c r="AV369" s="209"/>
      <c r="AW369" s="209"/>
      <c r="AX369" s="209"/>
      <c r="AY369" s="209"/>
      <c r="AZ369" s="209"/>
      <c r="BA369" s="209"/>
      <c r="BB369" s="209"/>
      <c r="BC369" s="209"/>
      <c r="BD369" s="209"/>
      <c r="BE369" s="209"/>
      <c r="BF369" s="209"/>
      <c r="BG369" s="209"/>
      <c r="BH369" s="209"/>
    </row>
    <row r="370" spans="1:60" outlineLevel="1" x14ac:dyDescent="0.25">
      <c r="A370" s="226"/>
      <c r="B370" s="227"/>
      <c r="C370" s="264" t="s">
        <v>219</v>
      </c>
      <c r="D370" s="260"/>
      <c r="E370" s="261">
        <v>2.8</v>
      </c>
      <c r="F370" s="228"/>
      <c r="G370" s="228"/>
      <c r="H370" s="228"/>
      <c r="I370" s="228"/>
      <c r="J370" s="228"/>
      <c r="K370" s="228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09"/>
      <c r="Z370" s="209"/>
      <c r="AA370" s="209"/>
      <c r="AB370" s="209"/>
      <c r="AC370" s="209"/>
      <c r="AD370" s="209"/>
      <c r="AE370" s="209"/>
      <c r="AF370" s="209"/>
      <c r="AG370" s="209" t="s">
        <v>173</v>
      </c>
      <c r="AH370" s="209">
        <v>0</v>
      </c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</row>
    <row r="371" spans="1:60" outlineLevel="1" x14ac:dyDescent="0.25">
      <c r="A371" s="237">
        <v>159</v>
      </c>
      <c r="B371" s="238" t="s">
        <v>495</v>
      </c>
      <c r="C371" s="252" t="s">
        <v>496</v>
      </c>
      <c r="D371" s="239" t="s">
        <v>171</v>
      </c>
      <c r="E371" s="240">
        <v>18</v>
      </c>
      <c r="F371" s="241"/>
      <c r="G371" s="242">
        <f>ROUND(E371*F371,2)</f>
        <v>0</v>
      </c>
      <c r="H371" s="229">
        <v>0</v>
      </c>
      <c r="I371" s="228">
        <f>ROUND(E371*H371,2)</f>
        <v>0</v>
      </c>
      <c r="J371" s="229">
        <v>58</v>
      </c>
      <c r="K371" s="228">
        <f>ROUND(E371*J371,2)</f>
        <v>1044</v>
      </c>
      <c r="L371" s="228">
        <v>15</v>
      </c>
      <c r="M371" s="228">
        <f>G371*(1+L371/100)</f>
        <v>0</v>
      </c>
      <c r="N371" s="228">
        <v>0</v>
      </c>
      <c r="O371" s="228">
        <f>ROUND(E371*N371,2)</f>
        <v>0</v>
      </c>
      <c r="P371" s="228">
        <v>0</v>
      </c>
      <c r="Q371" s="228">
        <f>ROUND(E371*P371,2)</f>
        <v>0</v>
      </c>
      <c r="R371" s="228"/>
      <c r="S371" s="228" t="s">
        <v>168</v>
      </c>
      <c r="T371" s="228" t="s">
        <v>136</v>
      </c>
      <c r="U371" s="228">
        <v>0.1</v>
      </c>
      <c r="V371" s="228">
        <f>ROUND(E371*U371,2)</f>
        <v>1.8</v>
      </c>
      <c r="W371" s="228"/>
      <c r="X371" s="228" t="s">
        <v>164</v>
      </c>
      <c r="Y371" s="209"/>
      <c r="Z371" s="209"/>
      <c r="AA371" s="209"/>
      <c r="AB371" s="209"/>
      <c r="AC371" s="209"/>
      <c r="AD371" s="209"/>
      <c r="AE371" s="209"/>
      <c r="AF371" s="209"/>
      <c r="AG371" s="209" t="s">
        <v>165</v>
      </c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</row>
    <row r="372" spans="1:60" outlineLevel="1" x14ac:dyDescent="0.25">
      <c r="A372" s="226"/>
      <c r="B372" s="227"/>
      <c r="C372" s="264" t="s">
        <v>486</v>
      </c>
      <c r="D372" s="260"/>
      <c r="E372" s="261">
        <v>16.399999999999999</v>
      </c>
      <c r="F372" s="228"/>
      <c r="G372" s="228"/>
      <c r="H372" s="228"/>
      <c r="I372" s="228"/>
      <c r="J372" s="228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09"/>
      <c r="Z372" s="209"/>
      <c r="AA372" s="209"/>
      <c r="AB372" s="209"/>
      <c r="AC372" s="209"/>
      <c r="AD372" s="209"/>
      <c r="AE372" s="209"/>
      <c r="AF372" s="209"/>
      <c r="AG372" s="209" t="s">
        <v>173</v>
      </c>
      <c r="AH372" s="209">
        <v>0</v>
      </c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</row>
    <row r="373" spans="1:60" outlineLevel="1" x14ac:dyDescent="0.25">
      <c r="A373" s="226"/>
      <c r="B373" s="227"/>
      <c r="C373" s="264" t="s">
        <v>204</v>
      </c>
      <c r="D373" s="260"/>
      <c r="E373" s="261">
        <v>-1.2</v>
      </c>
      <c r="F373" s="228"/>
      <c r="G373" s="228"/>
      <c r="H373" s="228"/>
      <c r="I373" s="228"/>
      <c r="J373" s="228"/>
      <c r="K373" s="228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09"/>
      <c r="Z373" s="209"/>
      <c r="AA373" s="209"/>
      <c r="AB373" s="209"/>
      <c r="AC373" s="209"/>
      <c r="AD373" s="209"/>
      <c r="AE373" s="209"/>
      <c r="AF373" s="209"/>
      <c r="AG373" s="209" t="s">
        <v>173</v>
      </c>
      <c r="AH373" s="209">
        <v>0</v>
      </c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</row>
    <row r="374" spans="1:60" outlineLevel="1" x14ac:dyDescent="0.25">
      <c r="A374" s="226"/>
      <c r="B374" s="227"/>
      <c r="C374" s="264" t="s">
        <v>219</v>
      </c>
      <c r="D374" s="260"/>
      <c r="E374" s="261">
        <v>2.8</v>
      </c>
      <c r="F374" s="228"/>
      <c r="G374" s="228"/>
      <c r="H374" s="228"/>
      <c r="I374" s="228"/>
      <c r="J374" s="228"/>
      <c r="K374" s="228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09"/>
      <c r="Z374" s="209"/>
      <c r="AA374" s="209"/>
      <c r="AB374" s="209"/>
      <c r="AC374" s="209"/>
      <c r="AD374" s="209"/>
      <c r="AE374" s="209"/>
      <c r="AF374" s="209"/>
      <c r="AG374" s="209" t="s">
        <v>173</v>
      </c>
      <c r="AH374" s="209">
        <v>0</v>
      </c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</row>
    <row r="375" spans="1:60" outlineLevel="1" x14ac:dyDescent="0.25">
      <c r="A375" s="237">
        <v>160</v>
      </c>
      <c r="B375" s="238" t="s">
        <v>497</v>
      </c>
      <c r="C375" s="252" t="s">
        <v>498</v>
      </c>
      <c r="D375" s="239" t="s">
        <v>171</v>
      </c>
      <c r="E375" s="240">
        <v>18</v>
      </c>
      <c r="F375" s="241"/>
      <c r="G375" s="242">
        <f>ROUND(E375*F375,2)</f>
        <v>0</v>
      </c>
      <c r="H375" s="229">
        <v>155.02000000000001</v>
      </c>
      <c r="I375" s="228">
        <f>ROUND(E375*H375,2)</f>
        <v>2790.36</v>
      </c>
      <c r="J375" s="229">
        <v>760.38</v>
      </c>
      <c r="K375" s="228">
        <f>ROUND(E375*J375,2)</f>
        <v>13686.84</v>
      </c>
      <c r="L375" s="228">
        <v>15</v>
      </c>
      <c r="M375" s="228">
        <f>G375*(1+L375/100)</f>
        <v>0</v>
      </c>
      <c r="N375" s="228">
        <v>5.3499999999999997E-3</v>
      </c>
      <c r="O375" s="228">
        <f>ROUND(E375*N375,2)</f>
        <v>0.1</v>
      </c>
      <c r="P375" s="228">
        <v>0</v>
      </c>
      <c r="Q375" s="228">
        <f>ROUND(E375*P375,2)</f>
        <v>0</v>
      </c>
      <c r="R375" s="228"/>
      <c r="S375" s="228" t="s">
        <v>168</v>
      </c>
      <c r="T375" s="228" t="s">
        <v>136</v>
      </c>
      <c r="U375" s="228">
        <v>1.288</v>
      </c>
      <c r="V375" s="228">
        <f>ROUND(E375*U375,2)</f>
        <v>23.18</v>
      </c>
      <c r="W375" s="228"/>
      <c r="X375" s="228" t="s">
        <v>164</v>
      </c>
      <c r="Y375" s="209"/>
      <c r="Z375" s="209"/>
      <c r="AA375" s="209"/>
      <c r="AB375" s="209"/>
      <c r="AC375" s="209"/>
      <c r="AD375" s="209"/>
      <c r="AE375" s="209"/>
      <c r="AF375" s="209"/>
      <c r="AG375" s="209" t="s">
        <v>165</v>
      </c>
      <c r="AH375" s="209"/>
      <c r="AI375" s="209"/>
      <c r="AJ375" s="209"/>
      <c r="AK375" s="209"/>
      <c r="AL375" s="209"/>
      <c r="AM375" s="209"/>
      <c r="AN375" s="209"/>
      <c r="AO375" s="209"/>
      <c r="AP375" s="209"/>
      <c r="AQ375" s="209"/>
      <c r="AR375" s="209"/>
      <c r="AS375" s="209"/>
      <c r="AT375" s="209"/>
      <c r="AU375" s="209"/>
      <c r="AV375" s="209"/>
      <c r="AW375" s="209"/>
      <c r="AX375" s="209"/>
      <c r="AY375" s="209"/>
      <c r="AZ375" s="209"/>
      <c r="BA375" s="209"/>
      <c r="BB375" s="209"/>
      <c r="BC375" s="209"/>
      <c r="BD375" s="209"/>
      <c r="BE375" s="209"/>
      <c r="BF375" s="209"/>
      <c r="BG375" s="209"/>
      <c r="BH375" s="209"/>
    </row>
    <row r="376" spans="1:60" outlineLevel="1" x14ac:dyDescent="0.25">
      <c r="A376" s="226"/>
      <c r="B376" s="227"/>
      <c r="C376" s="264" t="s">
        <v>486</v>
      </c>
      <c r="D376" s="260"/>
      <c r="E376" s="261">
        <v>16.399999999999999</v>
      </c>
      <c r="F376" s="228"/>
      <c r="G376" s="228"/>
      <c r="H376" s="228"/>
      <c r="I376" s="228"/>
      <c r="J376" s="228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09"/>
      <c r="Z376" s="209"/>
      <c r="AA376" s="209"/>
      <c r="AB376" s="209"/>
      <c r="AC376" s="209"/>
      <c r="AD376" s="209"/>
      <c r="AE376" s="209"/>
      <c r="AF376" s="209"/>
      <c r="AG376" s="209" t="s">
        <v>173</v>
      </c>
      <c r="AH376" s="209">
        <v>0</v>
      </c>
      <c r="AI376" s="209"/>
      <c r="AJ376" s="209"/>
      <c r="AK376" s="209"/>
      <c r="AL376" s="209"/>
      <c r="AM376" s="209"/>
      <c r="AN376" s="209"/>
      <c r="AO376" s="209"/>
      <c r="AP376" s="209"/>
      <c r="AQ376" s="209"/>
      <c r="AR376" s="209"/>
      <c r="AS376" s="209"/>
      <c r="AT376" s="209"/>
      <c r="AU376" s="209"/>
      <c r="AV376" s="209"/>
      <c r="AW376" s="209"/>
      <c r="AX376" s="209"/>
      <c r="AY376" s="209"/>
      <c r="AZ376" s="209"/>
      <c r="BA376" s="209"/>
      <c r="BB376" s="209"/>
      <c r="BC376" s="209"/>
      <c r="BD376" s="209"/>
      <c r="BE376" s="209"/>
      <c r="BF376" s="209"/>
      <c r="BG376" s="209"/>
      <c r="BH376" s="209"/>
    </row>
    <row r="377" spans="1:60" outlineLevel="1" x14ac:dyDescent="0.25">
      <c r="A377" s="226"/>
      <c r="B377" s="227"/>
      <c r="C377" s="264" t="s">
        <v>204</v>
      </c>
      <c r="D377" s="260"/>
      <c r="E377" s="261">
        <v>-1.2</v>
      </c>
      <c r="F377" s="228"/>
      <c r="G377" s="228"/>
      <c r="H377" s="228"/>
      <c r="I377" s="228"/>
      <c r="J377" s="228"/>
      <c r="K377" s="228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09"/>
      <c r="Z377" s="209"/>
      <c r="AA377" s="209"/>
      <c r="AB377" s="209"/>
      <c r="AC377" s="209"/>
      <c r="AD377" s="209"/>
      <c r="AE377" s="209"/>
      <c r="AF377" s="209"/>
      <c r="AG377" s="209" t="s">
        <v>173</v>
      </c>
      <c r="AH377" s="209">
        <v>0</v>
      </c>
      <c r="AI377" s="209"/>
      <c r="AJ377" s="209"/>
      <c r="AK377" s="209"/>
      <c r="AL377" s="209"/>
      <c r="AM377" s="209"/>
      <c r="AN377" s="209"/>
      <c r="AO377" s="209"/>
      <c r="AP377" s="209"/>
      <c r="AQ377" s="209"/>
      <c r="AR377" s="209"/>
      <c r="AS377" s="209"/>
      <c r="AT377" s="209"/>
      <c r="AU377" s="209"/>
      <c r="AV377" s="209"/>
      <c r="AW377" s="209"/>
      <c r="AX377" s="209"/>
      <c r="AY377" s="209"/>
      <c r="AZ377" s="209"/>
      <c r="BA377" s="209"/>
      <c r="BB377" s="209"/>
      <c r="BC377" s="209"/>
      <c r="BD377" s="209"/>
      <c r="BE377" s="209"/>
      <c r="BF377" s="209"/>
      <c r="BG377" s="209"/>
      <c r="BH377" s="209"/>
    </row>
    <row r="378" spans="1:60" outlineLevel="1" x14ac:dyDescent="0.25">
      <c r="A378" s="226"/>
      <c r="B378" s="227"/>
      <c r="C378" s="264" t="s">
        <v>219</v>
      </c>
      <c r="D378" s="260"/>
      <c r="E378" s="261">
        <v>2.8</v>
      </c>
      <c r="F378" s="228"/>
      <c r="G378" s="228"/>
      <c r="H378" s="228"/>
      <c r="I378" s="228"/>
      <c r="J378" s="228"/>
      <c r="K378" s="228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09"/>
      <c r="Z378" s="209"/>
      <c r="AA378" s="209"/>
      <c r="AB378" s="209"/>
      <c r="AC378" s="209"/>
      <c r="AD378" s="209"/>
      <c r="AE378" s="209"/>
      <c r="AF378" s="209"/>
      <c r="AG378" s="209" t="s">
        <v>173</v>
      </c>
      <c r="AH378" s="209">
        <v>0</v>
      </c>
      <c r="AI378" s="209"/>
      <c r="AJ378" s="209"/>
      <c r="AK378" s="209"/>
      <c r="AL378" s="209"/>
      <c r="AM378" s="209"/>
      <c r="AN378" s="209"/>
      <c r="AO378" s="209"/>
      <c r="AP378" s="209"/>
      <c r="AQ378" s="209"/>
      <c r="AR378" s="209"/>
      <c r="AS378" s="209"/>
      <c r="AT378" s="209"/>
      <c r="AU378" s="209"/>
      <c r="AV378" s="209"/>
      <c r="AW378" s="209"/>
      <c r="AX378" s="209"/>
      <c r="AY378" s="209"/>
      <c r="AZ378" s="209"/>
      <c r="BA378" s="209"/>
      <c r="BB378" s="209"/>
      <c r="BC378" s="209"/>
      <c r="BD378" s="209"/>
      <c r="BE378" s="209"/>
      <c r="BF378" s="209"/>
      <c r="BG378" s="209"/>
      <c r="BH378" s="209"/>
    </row>
    <row r="379" spans="1:60" outlineLevel="1" x14ac:dyDescent="0.25">
      <c r="A379" s="237">
        <v>161</v>
      </c>
      <c r="B379" s="238" t="s">
        <v>499</v>
      </c>
      <c r="C379" s="252" t="s">
        <v>500</v>
      </c>
      <c r="D379" s="239" t="s">
        <v>171</v>
      </c>
      <c r="E379" s="240">
        <v>18</v>
      </c>
      <c r="F379" s="241"/>
      <c r="G379" s="242">
        <f>ROUND(E379*F379,2)</f>
        <v>0</v>
      </c>
      <c r="H379" s="229">
        <v>10.61</v>
      </c>
      <c r="I379" s="228">
        <f>ROUND(E379*H379,2)</f>
        <v>190.98</v>
      </c>
      <c r="J379" s="229">
        <v>-0.01</v>
      </c>
      <c r="K379" s="228">
        <f>ROUND(E379*J379,2)</f>
        <v>-0.18</v>
      </c>
      <c r="L379" s="228">
        <v>15</v>
      </c>
      <c r="M379" s="228">
        <f>G379*(1+L379/100)</f>
        <v>0</v>
      </c>
      <c r="N379" s="228">
        <v>8.9999999999999998E-4</v>
      </c>
      <c r="O379" s="228">
        <f>ROUND(E379*N379,2)</f>
        <v>0.02</v>
      </c>
      <c r="P379" s="228">
        <v>0</v>
      </c>
      <c r="Q379" s="228">
        <f>ROUND(E379*P379,2)</f>
        <v>0</v>
      </c>
      <c r="R379" s="228"/>
      <c r="S379" s="228" t="s">
        <v>168</v>
      </c>
      <c r="T379" s="228" t="s">
        <v>136</v>
      </c>
      <c r="U379" s="228">
        <v>0</v>
      </c>
      <c r="V379" s="228">
        <f>ROUND(E379*U379,2)</f>
        <v>0</v>
      </c>
      <c r="W379" s="228"/>
      <c r="X379" s="228" t="s">
        <v>164</v>
      </c>
      <c r="Y379" s="209"/>
      <c r="Z379" s="209"/>
      <c r="AA379" s="209"/>
      <c r="AB379" s="209"/>
      <c r="AC379" s="209"/>
      <c r="AD379" s="209"/>
      <c r="AE379" s="209"/>
      <c r="AF379" s="209"/>
      <c r="AG379" s="209" t="s">
        <v>165</v>
      </c>
      <c r="AH379" s="209"/>
      <c r="AI379" s="209"/>
      <c r="AJ379" s="209"/>
      <c r="AK379" s="209"/>
      <c r="AL379" s="209"/>
      <c r="AM379" s="209"/>
      <c r="AN379" s="209"/>
      <c r="AO379" s="209"/>
      <c r="AP379" s="209"/>
      <c r="AQ379" s="209"/>
      <c r="AR379" s="209"/>
      <c r="AS379" s="209"/>
      <c r="AT379" s="209"/>
      <c r="AU379" s="209"/>
      <c r="AV379" s="209"/>
      <c r="AW379" s="209"/>
      <c r="AX379" s="209"/>
      <c r="AY379" s="209"/>
      <c r="AZ379" s="209"/>
      <c r="BA379" s="209"/>
      <c r="BB379" s="209"/>
      <c r="BC379" s="209"/>
      <c r="BD379" s="209"/>
      <c r="BE379" s="209"/>
      <c r="BF379" s="209"/>
      <c r="BG379" s="209"/>
      <c r="BH379" s="209"/>
    </row>
    <row r="380" spans="1:60" outlineLevel="1" x14ac:dyDescent="0.25">
      <c r="A380" s="226"/>
      <c r="B380" s="227"/>
      <c r="C380" s="264" t="s">
        <v>486</v>
      </c>
      <c r="D380" s="260"/>
      <c r="E380" s="261">
        <v>16.399999999999999</v>
      </c>
      <c r="F380" s="228"/>
      <c r="G380" s="228"/>
      <c r="H380" s="228"/>
      <c r="I380" s="228"/>
      <c r="J380" s="228"/>
      <c r="K380" s="228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09"/>
      <c r="Z380" s="209"/>
      <c r="AA380" s="209"/>
      <c r="AB380" s="209"/>
      <c r="AC380" s="209"/>
      <c r="AD380" s="209"/>
      <c r="AE380" s="209"/>
      <c r="AF380" s="209"/>
      <c r="AG380" s="209" t="s">
        <v>173</v>
      </c>
      <c r="AH380" s="209">
        <v>0</v>
      </c>
      <c r="AI380" s="209"/>
      <c r="AJ380" s="209"/>
      <c r="AK380" s="209"/>
      <c r="AL380" s="209"/>
      <c r="AM380" s="209"/>
      <c r="AN380" s="209"/>
      <c r="AO380" s="209"/>
      <c r="AP380" s="209"/>
      <c r="AQ380" s="209"/>
      <c r="AR380" s="209"/>
      <c r="AS380" s="209"/>
      <c r="AT380" s="209"/>
      <c r="AU380" s="209"/>
      <c r="AV380" s="209"/>
      <c r="AW380" s="209"/>
      <c r="AX380" s="209"/>
      <c r="AY380" s="209"/>
      <c r="AZ380" s="209"/>
      <c r="BA380" s="209"/>
      <c r="BB380" s="209"/>
      <c r="BC380" s="209"/>
      <c r="BD380" s="209"/>
      <c r="BE380" s="209"/>
      <c r="BF380" s="209"/>
      <c r="BG380" s="209"/>
      <c r="BH380" s="209"/>
    </row>
    <row r="381" spans="1:60" outlineLevel="1" x14ac:dyDescent="0.25">
      <c r="A381" s="226"/>
      <c r="B381" s="227"/>
      <c r="C381" s="264" t="s">
        <v>204</v>
      </c>
      <c r="D381" s="260"/>
      <c r="E381" s="261">
        <v>-1.2</v>
      </c>
      <c r="F381" s="228"/>
      <c r="G381" s="228"/>
      <c r="H381" s="228"/>
      <c r="I381" s="228"/>
      <c r="J381" s="228"/>
      <c r="K381" s="228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09"/>
      <c r="Z381" s="209"/>
      <c r="AA381" s="209"/>
      <c r="AB381" s="209"/>
      <c r="AC381" s="209"/>
      <c r="AD381" s="209"/>
      <c r="AE381" s="209"/>
      <c r="AF381" s="209"/>
      <c r="AG381" s="209" t="s">
        <v>173</v>
      </c>
      <c r="AH381" s="209">
        <v>0</v>
      </c>
      <c r="AI381" s="209"/>
      <c r="AJ381" s="209"/>
      <c r="AK381" s="209"/>
      <c r="AL381" s="209"/>
      <c r="AM381" s="209"/>
      <c r="AN381" s="209"/>
      <c r="AO381" s="209"/>
      <c r="AP381" s="209"/>
      <c r="AQ381" s="209"/>
      <c r="AR381" s="209"/>
      <c r="AS381" s="209"/>
      <c r="AT381" s="209"/>
      <c r="AU381" s="209"/>
      <c r="AV381" s="209"/>
      <c r="AW381" s="209"/>
      <c r="AX381" s="209"/>
      <c r="AY381" s="209"/>
      <c r="AZ381" s="209"/>
      <c r="BA381" s="209"/>
      <c r="BB381" s="209"/>
      <c r="BC381" s="209"/>
      <c r="BD381" s="209"/>
      <c r="BE381" s="209"/>
      <c r="BF381" s="209"/>
      <c r="BG381" s="209"/>
      <c r="BH381" s="209"/>
    </row>
    <row r="382" spans="1:60" outlineLevel="1" x14ac:dyDescent="0.25">
      <c r="A382" s="226"/>
      <c r="B382" s="227"/>
      <c r="C382" s="264" t="s">
        <v>219</v>
      </c>
      <c r="D382" s="260"/>
      <c r="E382" s="261">
        <v>2.8</v>
      </c>
      <c r="F382" s="228"/>
      <c r="G382" s="228"/>
      <c r="H382" s="228"/>
      <c r="I382" s="228"/>
      <c r="J382" s="228"/>
      <c r="K382" s="228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09"/>
      <c r="Z382" s="209"/>
      <c r="AA382" s="209"/>
      <c r="AB382" s="209"/>
      <c r="AC382" s="209"/>
      <c r="AD382" s="209"/>
      <c r="AE382" s="209"/>
      <c r="AF382" s="209"/>
      <c r="AG382" s="209" t="s">
        <v>173</v>
      </c>
      <c r="AH382" s="209">
        <v>0</v>
      </c>
      <c r="AI382" s="209"/>
      <c r="AJ382" s="209"/>
      <c r="AK382" s="209"/>
      <c r="AL382" s="209"/>
      <c r="AM382" s="209"/>
      <c r="AN382" s="209"/>
      <c r="AO382" s="209"/>
      <c r="AP382" s="209"/>
      <c r="AQ382" s="209"/>
      <c r="AR382" s="209"/>
      <c r="AS382" s="209"/>
      <c r="AT382" s="209"/>
      <c r="AU382" s="209"/>
      <c r="AV382" s="209"/>
      <c r="AW382" s="209"/>
      <c r="AX382" s="209"/>
      <c r="AY382" s="209"/>
      <c r="AZ382" s="209"/>
      <c r="BA382" s="209"/>
      <c r="BB382" s="209"/>
      <c r="BC382" s="209"/>
      <c r="BD382" s="209"/>
      <c r="BE382" s="209"/>
      <c r="BF382" s="209"/>
      <c r="BG382" s="209"/>
      <c r="BH382" s="209"/>
    </row>
    <row r="383" spans="1:60" outlineLevel="1" x14ac:dyDescent="0.25">
      <c r="A383" s="237">
        <v>162</v>
      </c>
      <c r="B383" s="238" t="s">
        <v>501</v>
      </c>
      <c r="C383" s="252" t="s">
        <v>502</v>
      </c>
      <c r="D383" s="239" t="s">
        <v>237</v>
      </c>
      <c r="E383" s="240">
        <v>9.85</v>
      </c>
      <c r="F383" s="241"/>
      <c r="G383" s="242">
        <f>ROUND(E383*F383,2)</f>
        <v>0</v>
      </c>
      <c r="H383" s="229">
        <v>0</v>
      </c>
      <c r="I383" s="228">
        <f>ROUND(E383*H383,2)</f>
        <v>0</v>
      </c>
      <c r="J383" s="229">
        <v>69.599999999999994</v>
      </c>
      <c r="K383" s="228">
        <f>ROUND(E383*J383,2)</f>
        <v>685.56</v>
      </c>
      <c r="L383" s="228">
        <v>15</v>
      </c>
      <c r="M383" s="228">
        <f>G383*(1+L383/100)</f>
        <v>0</v>
      </c>
      <c r="N383" s="228">
        <v>0</v>
      </c>
      <c r="O383" s="228">
        <f>ROUND(E383*N383,2)</f>
        <v>0</v>
      </c>
      <c r="P383" s="228">
        <v>0</v>
      </c>
      <c r="Q383" s="228">
        <f>ROUND(E383*P383,2)</f>
        <v>0</v>
      </c>
      <c r="R383" s="228"/>
      <c r="S383" s="228" t="s">
        <v>168</v>
      </c>
      <c r="T383" s="228" t="s">
        <v>136</v>
      </c>
      <c r="U383" s="228">
        <v>0.12</v>
      </c>
      <c r="V383" s="228">
        <f>ROUND(E383*U383,2)</f>
        <v>1.18</v>
      </c>
      <c r="W383" s="228"/>
      <c r="X383" s="228" t="s">
        <v>164</v>
      </c>
      <c r="Y383" s="209"/>
      <c r="Z383" s="209"/>
      <c r="AA383" s="209"/>
      <c r="AB383" s="209"/>
      <c r="AC383" s="209"/>
      <c r="AD383" s="209"/>
      <c r="AE383" s="209"/>
      <c r="AF383" s="209"/>
      <c r="AG383" s="209" t="s">
        <v>165</v>
      </c>
      <c r="AH383" s="209"/>
      <c r="AI383" s="209"/>
      <c r="AJ383" s="209"/>
      <c r="AK383" s="209"/>
      <c r="AL383" s="209"/>
      <c r="AM383" s="209"/>
      <c r="AN383" s="209"/>
      <c r="AO383" s="209"/>
      <c r="AP383" s="209"/>
      <c r="AQ383" s="209"/>
      <c r="AR383" s="209"/>
      <c r="AS383" s="209"/>
      <c r="AT383" s="209"/>
      <c r="AU383" s="209"/>
      <c r="AV383" s="209"/>
      <c r="AW383" s="209"/>
      <c r="AX383" s="209"/>
      <c r="AY383" s="209"/>
      <c r="AZ383" s="209"/>
      <c r="BA383" s="209"/>
      <c r="BB383" s="209"/>
      <c r="BC383" s="209"/>
      <c r="BD383" s="209"/>
      <c r="BE383" s="209"/>
      <c r="BF383" s="209"/>
      <c r="BG383" s="209"/>
      <c r="BH383" s="209"/>
    </row>
    <row r="384" spans="1:60" outlineLevel="1" x14ac:dyDescent="0.25">
      <c r="A384" s="226"/>
      <c r="B384" s="227"/>
      <c r="C384" s="264" t="s">
        <v>751</v>
      </c>
      <c r="D384" s="260"/>
      <c r="E384" s="261">
        <v>2.2999999999999998</v>
      </c>
      <c r="F384" s="228"/>
      <c r="G384" s="228"/>
      <c r="H384" s="228"/>
      <c r="I384" s="228"/>
      <c r="J384" s="228"/>
      <c r="K384" s="228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09"/>
      <c r="Z384" s="209"/>
      <c r="AA384" s="209"/>
      <c r="AB384" s="209"/>
      <c r="AC384" s="209"/>
      <c r="AD384" s="209"/>
      <c r="AE384" s="209"/>
      <c r="AF384" s="209"/>
      <c r="AG384" s="209" t="s">
        <v>173</v>
      </c>
      <c r="AH384" s="209">
        <v>0</v>
      </c>
      <c r="AI384" s="209"/>
      <c r="AJ384" s="209"/>
      <c r="AK384" s="209"/>
      <c r="AL384" s="209"/>
      <c r="AM384" s="209"/>
      <c r="AN384" s="209"/>
      <c r="AO384" s="209"/>
      <c r="AP384" s="209"/>
      <c r="AQ384" s="209"/>
      <c r="AR384" s="209"/>
      <c r="AS384" s="209"/>
      <c r="AT384" s="209"/>
      <c r="AU384" s="209"/>
      <c r="AV384" s="209"/>
      <c r="AW384" s="209"/>
      <c r="AX384" s="209"/>
      <c r="AY384" s="209"/>
      <c r="AZ384" s="209"/>
      <c r="BA384" s="209"/>
      <c r="BB384" s="209"/>
      <c r="BC384" s="209"/>
      <c r="BD384" s="209"/>
      <c r="BE384" s="209"/>
      <c r="BF384" s="209"/>
      <c r="BG384" s="209"/>
      <c r="BH384" s="209"/>
    </row>
    <row r="385" spans="1:60" outlineLevel="1" x14ac:dyDescent="0.25">
      <c r="A385" s="226"/>
      <c r="B385" s="227"/>
      <c r="C385" s="264" t="s">
        <v>752</v>
      </c>
      <c r="D385" s="260"/>
      <c r="E385" s="261">
        <v>4.8</v>
      </c>
      <c r="F385" s="228"/>
      <c r="G385" s="228"/>
      <c r="H385" s="228"/>
      <c r="I385" s="228"/>
      <c r="J385" s="228"/>
      <c r="K385" s="228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09"/>
      <c r="Z385" s="209"/>
      <c r="AA385" s="209"/>
      <c r="AB385" s="209"/>
      <c r="AC385" s="209"/>
      <c r="AD385" s="209"/>
      <c r="AE385" s="209"/>
      <c r="AF385" s="209"/>
      <c r="AG385" s="209" t="s">
        <v>173</v>
      </c>
      <c r="AH385" s="209">
        <v>0</v>
      </c>
      <c r="AI385" s="209"/>
      <c r="AJ385" s="209"/>
      <c r="AK385" s="209"/>
      <c r="AL385" s="209"/>
      <c r="AM385" s="209"/>
      <c r="AN385" s="209"/>
      <c r="AO385" s="209"/>
      <c r="AP385" s="209"/>
      <c r="AQ385" s="209"/>
      <c r="AR385" s="209"/>
      <c r="AS385" s="209"/>
      <c r="AT385" s="209"/>
      <c r="AU385" s="209"/>
      <c r="AV385" s="209"/>
      <c r="AW385" s="209"/>
      <c r="AX385" s="209"/>
      <c r="AY385" s="209"/>
      <c r="AZ385" s="209"/>
      <c r="BA385" s="209"/>
      <c r="BB385" s="209"/>
      <c r="BC385" s="209"/>
      <c r="BD385" s="209"/>
      <c r="BE385" s="209"/>
      <c r="BF385" s="209"/>
      <c r="BG385" s="209"/>
      <c r="BH385" s="209"/>
    </row>
    <row r="386" spans="1:60" outlineLevel="1" x14ac:dyDescent="0.25">
      <c r="A386" s="226"/>
      <c r="B386" s="227"/>
      <c r="C386" s="264" t="s">
        <v>503</v>
      </c>
      <c r="D386" s="260"/>
      <c r="E386" s="261">
        <v>2.75</v>
      </c>
      <c r="F386" s="228"/>
      <c r="G386" s="228"/>
      <c r="H386" s="228"/>
      <c r="I386" s="228"/>
      <c r="J386" s="228"/>
      <c r="K386" s="228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09"/>
      <c r="Z386" s="209"/>
      <c r="AA386" s="209"/>
      <c r="AB386" s="209"/>
      <c r="AC386" s="209"/>
      <c r="AD386" s="209"/>
      <c r="AE386" s="209"/>
      <c r="AF386" s="209"/>
      <c r="AG386" s="209" t="s">
        <v>173</v>
      </c>
      <c r="AH386" s="209">
        <v>0</v>
      </c>
      <c r="AI386" s="209"/>
      <c r="AJ386" s="209"/>
      <c r="AK386" s="209"/>
      <c r="AL386" s="209"/>
      <c r="AM386" s="209"/>
      <c r="AN386" s="209"/>
      <c r="AO386" s="209"/>
      <c r="AP386" s="209"/>
      <c r="AQ386" s="209"/>
      <c r="AR386" s="209"/>
      <c r="AS386" s="209"/>
      <c r="AT386" s="209"/>
      <c r="AU386" s="209"/>
      <c r="AV386" s="209"/>
      <c r="AW386" s="209"/>
      <c r="AX386" s="209"/>
      <c r="AY386" s="209"/>
      <c r="AZ386" s="209"/>
      <c r="BA386" s="209"/>
      <c r="BB386" s="209"/>
      <c r="BC386" s="209"/>
      <c r="BD386" s="209"/>
      <c r="BE386" s="209"/>
      <c r="BF386" s="209"/>
      <c r="BG386" s="209"/>
      <c r="BH386" s="209"/>
    </row>
    <row r="387" spans="1:60" outlineLevel="1" x14ac:dyDescent="0.25">
      <c r="A387" s="243">
        <v>163</v>
      </c>
      <c r="B387" s="244" t="s">
        <v>504</v>
      </c>
      <c r="C387" s="251" t="s">
        <v>505</v>
      </c>
      <c r="D387" s="245" t="s">
        <v>0</v>
      </c>
      <c r="E387" s="246">
        <v>329.70359999999999</v>
      </c>
      <c r="F387" s="247"/>
      <c r="G387" s="248">
        <f>ROUND(E387*F387,2)</f>
        <v>0</v>
      </c>
      <c r="H387" s="229">
        <v>0</v>
      </c>
      <c r="I387" s="228">
        <f>ROUND(E387*H387,2)</f>
        <v>0</v>
      </c>
      <c r="J387" s="229">
        <v>4</v>
      </c>
      <c r="K387" s="228">
        <f>ROUND(E387*J387,2)</f>
        <v>1318.81</v>
      </c>
      <c r="L387" s="228">
        <v>15</v>
      </c>
      <c r="M387" s="228">
        <f>G387*(1+L387/100)</f>
        <v>0</v>
      </c>
      <c r="N387" s="228">
        <v>0</v>
      </c>
      <c r="O387" s="228">
        <f>ROUND(E387*N387,2)</f>
        <v>0</v>
      </c>
      <c r="P387" s="228">
        <v>0</v>
      </c>
      <c r="Q387" s="228">
        <f>ROUND(E387*P387,2)</f>
        <v>0</v>
      </c>
      <c r="R387" s="228"/>
      <c r="S387" s="228" t="s">
        <v>168</v>
      </c>
      <c r="T387" s="228" t="s">
        <v>136</v>
      </c>
      <c r="U387" s="228">
        <v>0</v>
      </c>
      <c r="V387" s="228">
        <f>ROUND(E387*U387,2)</f>
        <v>0</v>
      </c>
      <c r="W387" s="228"/>
      <c r="X387" s="228" t="s">
        <v>261</v>
      </c>
      <c r="Y387" s="209"/>
      <c r="Z387" s="209"/>
      <c r="AA387" s="209"/>
      <c r="AB387" s="209"/>
      <c r="AC387" s="209"/>
      <c r="AD387" s="209"/>
      <c r="AE387" s="209"/>
      <c r="AF387" s="209"/>
      <c r="AG387" s="209" t="s">
        <v>262</v>
      </c>
      <c r="AH387" s="209"/>
      <c r="AI387" s="209"/>
      <c r="AJ387" s="209"/>
      <c r="AK387" s="209"/>
      <c r="AL387" s="209"/>
      <c r="AM387" s="209"/>
      <c r="AN387" s="209"/>
      <c r="AO387" s="209"/>
      <c r="AP387" s="209"/>
      <c r="AQ387" s="209"/>
      <c r="AR387" s="209"/>
      <c r="AS387" s="209"/>
      <c r="AT387" s="209"/>
      <c r="AU387" s="209"/>
      <c r="AV387" s="209"/>
      <c r="AW387" s="209"/>
      <c r="AX387" s="209"/>
      <c r="AY387" s="209"/>
      <c r="AZ387" s="209"/>
      <c r="BA387" s="209"/>
      <c r="BB387" s="209"/>
      <c r="BC387" s="209"/>
      <c r="BD387" s="209"/>
      <c r="BE387" s="209"/>
      <c r="BF387" s="209"/>
      <c r="BG387" s="209"/>
      <c r="BH387" s="209"/>
    </row>
    <row r="388" spans="1:60" x14ac:dyDescent="0.25">
      <c r="A388" s="231" t="s">
        <v>130</v>
      </c>
      <c r="B388" s="232" t="s">
        <v>92</v>
      </c>
      <c r="C388" s="250" t="s">
        <v>93</v>
      </c>
      <c r="D388" s="233"/>
      <c r="E388" s="234"/>
      <c r="F388" s="235"/>
      <c r="G388" s="236">
        <f>SUMIF(AG389:AG399,"&lt;&gt;NOR",G389:G399)</f>
        <v>0</v>
      </c>
      <c r="H388" s="230"/>
      <c r="I388" s="230">
        <f>SUM(I389:I399)</f>
        <v>1158.3700000000001</v>
      </c>
      <c r="J388" s="230"/>
      <c r="K388" s="230">
        <f>SUM(K389:K399)</f>
        <v>3324.46</v>
      </c>
      <c r="L388" s="230"/>
      <c r="M388" s="230">
        <f>SUM(M389:M399)</f>
        <v>0</v>
      </c>
      <c r="N388" s="230"/>
      <c r="O388" s="230">
        <f>SUM(O389:O399)</f>
        <v>0</v>
      </c>
      <c r="P388" s="230"/>
      <c r="Q388" s="230">
        <f>SUM(Q389:Q399)</f>
        <v>0</v>
      </c>
      <c r="R388" s="230"/>
      <c r="S388" s="230"/>
      <c r="T388" s="230"/>
      <c r="U388" s="230"/>
      <c r="V388" s="230">
        <f>SUM(V389:V399)</f>
        <v>5.91</v>
      </c>
      <c r="W388" s="230"/>
      <c r="X388" s="230"/>
      <c r="AG388" t="s">
        <v>131</v>
      </c>
    </row>
    <row r="389" spans="1:60" outlineLevel="1" x14ac:dyDescent="0.25">
      <c r="A389" s="237">
        <v>164</v>
      </c>
      <c r="B389" s="238" t="s">
        <v>506</v>
      </c>
      <c r="C389" s="252" t="s">
        <v>507</v>
      </c>
      <c r="D389" s="239" t="s">
        <v>171</v>
      </c>
      <c r="E389" s="240">
        <v>7.5125000000000002</v>
      </c>
      <c r="F389" s="241"/>
      <c r="G389" s="242">
        <f>ROUND(E389*F389,2)</f>
        <v>0</v>
      </c>
      <c r="H389" s="229">
        <v>54.84</v>
      </c>
      <c r="I389" s="228">
        <f>ROUND(E389*H389,2)</f>
        <v>411.99</v>
      </c>
      <c r="J389" s="229">
        <v>225.16</v>
      </c>
      <c r="K389" s="228">
        <f>ROUND(E389*J389,2)</f>
        <v>1691.51</v>
      </c>
      <c r="L389" s="228">
        <v>15</v>
      </c>
      <c r="M389" s="228">
        <f>G389*(1+L389/100)</f>
        <v>0</v>
      </c>
      <c r="N389" s="228">
        <v>3.6000000000000002E-4</v>
      </c>
      <c r="O389" s="228">
        <f>ROUND(E389*N389,2)</f>
        <v>0</v>
      </c>
      <c r="P389" s="228">
        <v>0</v>
      </c>
      <c r="Q389" s="228">
        <f>ROUND(E389*P389,2)</f>
        <v>0</v>
      </c>
      <c r="R389" s="228"/>
      <c r="S389" s="228" t="s">
        <v>135</v>
      </c>
      <c r="T389" s="228" t="s">
        <v>136</v>
      </c>
      <c r="U389" s="228">
        <v>0.41299999999999998</v>
      </c>
      <c r="V389" s="228">
        <f>ROUND(E389*U389,2)</f>
        <v>3.1</v>
      </c>
      <c r="W389" s="228"/>
      <c r="X389" s="228" t="s">
        <v>164</v>
      </c>
      <c r="Y389" s="209"/>
      <c r="Z389" s="209"/>
      <c r="AA389" s="209"/>
      <c r="AB389" s="209"/>
      <c r="AC389" s="209"/>
      <c r="AD389" s="209"/>
      <c r="AE389" s="209"/>
      <c r="AF389" s="209"/>
      <c r="AG389" s="209" t="s">
        <v>165</v>
      </c>
      <c r="AH389" s="209"/>
      <c r="AI389" s="209"/>
      <c r="AJ389" s="209"/>
      <c r="AK389" s="209"/>
      <c r="AL389" s="209"/>
      <c r="AM389" s="209"/>
      <c r="AN389" s="209"/>
      <c r="AO389" s="209"/>
      <c r="AP389" s="209"/>
      <c r="AQ389" s="209"/>
      <c r="AR389" s="209"/>
      <c r="AS389" s="209"/>
      <c r="AT389" s="209"/>
      <c r="AU389" s="209"/>
      <c r="AV389" s="209"/>
      <c r="AW389" s="209"/>
      <c r="AX389" s="209"/>
      <c r="AY389" s="209"/>
      <c r="AZ389" s="209"/>
      <c r="BA389" s="209"/>
      <c r="BB389" s="209"/>
      <c r="BC389" s="209"/>
      <c r="BD389" s="209"/>
      <c r="BE389" s="209"/>
      <c r="BF389" s="209"/>
      <c r="BG389" s="209"/>
      <c r="BH389" s="209"/>
    </row>
    <row r="390" spans="1:60" outlineLevel="1" x14ac:dyDescent="0.25">
      <c r="A390" s="226"/>
      <c r="B390" s="227"/>
      <c r="C390" s="264" t="s">
        <v>508</v>
      </c>
      <c r="D390" s="260"/>
      <c r="E390" s="261">
        <v>3.6</v>
      </c>
      <c r="F390" s="228"/>
      <c r="G390" s="228"/>
      <c r="H390" s="228"/>
      <c r="I390" s="228"/>
      <c r="J390" s="228"/>
      <c r="K390" s="228"/>
      <c r="L390" s="228"/>
      <c r="M390" s="228"/>
      <c r="N390" s="228"/>
      <c r="O390" s="228"/>
      <c r="P390" s="228"/>
      <c r="Q390" s="228"/>
      <c r="R390" s="228"/>
      <c r="S390" s="228"/>
      <c r="T390" s="228"/>
      <c r="U390" s="228"/>
      <c r="V390" s="228"/>
      <c r="W390" s="228"/>
      <c r="X390" s="228"/>
      <c r="Y390" s="209"/>
      <c r="Z390" s="209"/>
      <c r="AA390" s="209"/>
      <c r="AB390" s="209"/>
      <c r="AC390" s="209"/>
      <c r="AD390" s="209"/>
      <c r="AE390" s="209"/>
      <c r="AF390" s="209"/>
      <c r="AG390" s="209" t="s">
        <v>173</v>
      </c>
      <c r="AH390" s="209">
        <v>0</v>
      </c>
      <c r="AI390" s="209"/>
      <c r="AJ390" s="209"/>
      <c r="AK390" s="209"/>
      <c r="AL390" s="209"/>
      <c r="AM390" s="209"/>
      <c r="AN390" s="209"/>
      <c r="AO390" s="209"/>
      <c r="AP390" s="209"/>
      <c r="AQ390" s="209"/>
      <c r="AR390" s="209"/>
      <c r="AS390" s="209"/>
      <c r="AT390" s="209"/>
      <c r="AU390" s="209"/>
      <c r="AV390" s="209"/>
      <c r="AW390" s="209"/>
      <c r="AX390" s="209"/>
      <c r="AY390" s="209"/>
      <c r="AZ390" s="209"/>
      <c r="BA390" s="209"/>
      <c r="BB390" s="209"/>
      <c r="BC390" s="209"/>
      <c r="BD390" s="209"/>
      <c r="BE390" s="209"/>
      <c r="BF390" s="209"/>
      <c r="BG390" s="209"/>
      <c r="BH390" s="209"/>
    </row>
    <row r="391" spans="1:60" outlineLevel="1" x14ac:dyDescent="0.25">
      <c r="A391" s="226"/>
      <c r="B391" s="227"/>
      <c r="C391" s="264" t="s">
        <v>509</v>
      </c>
      <c r="D391" s="260"/>
      <c r="E391" s="261">
        <v>2.5</v>
      </c>
      <c r="F391" s="228"/>
      <c r="G391" s="228"/>
      <c r="H391" s="228"/>
      <c r="I391" s="228"/>
      <c r="J391" s="228"/>
      <c r="K391" s="228"/>
      <c r="L391" s="228"/>
      <c r="M391" s="228"/>
      <c r="N391" s="228"/>
      <c r="O391" s="228"/>
      <c r="P391" s="228"/>
      <c r="Q391" s="228"/>
      <c r="R391" s="228"/>
      <c r="S391" s="228"/>
      <c r="T391" s="228"/>
      <c r="U391" s="228"/>
      <c r="V391" s="228"/>
      <c r="W391" s="228"/>
      <c r="X391" s="228"/>
      <c r="Y391" s="209"/>
      <c r="Z391" s="209"/>
      <c r="AA391" s="209"/>
      <c r="AB391" s="209"/>
      <c r="AC391" s="209"/>
      <c r="AD391" s="209"/>
      <c r="AE391" s="209"/>
      <c r="AF391" s="209"/>
      <c r="AG391" s="209" t="s">
        <v>173</v>
      </c>
      <c r="AH391" s="209">
        <v>0</v>
      </c>
      <c r="AI391" s="209"/>
      <c r="AJ391" s="209"/>
      <c r="AK391" s="209"/>
      <c r="AL391" s="209"/>
      <c r="AM391" s="209"/>
      <c r="AN391" s="209"/>
      <c r="AO391" s="209"/>
      <c r="AP391" s="209"/>
      <c r="AQ391" s="209"/>
      <c r="AR391" s="209"/>
      <c r="AS391" s="209"/>
      <c r="AT391" s="209"/>
      <c r="AU391" s="209"/>
      <c r="AV391" s="209"/>
      <c r="AW391" s="209"/>
      <c r="AX391" s="209"/>
      <c r="AY391" s="209"/>
      <c r="AZ391" s="209"/>
      <c r="BA391" s="209"/>
      <c r="BB391" s="209"/>
      <c r="BC391" s="209"/>
      <c r="BD391" s="209"/>
      <c r="BE391" s="209"/>
      <c r="BF391" s="209"/>
      <c r="BG391" s="209"/>
      <c r="BH391" s="209"/>
    </row>
    <row r="392" spans="1:60" outlineLevel="1" x14ac:dyDescent="0.25">
      <c r="A392" s="226"/>
      <c r="B392" s="227"/>
      <c r="C392" s="264" t="s">
        <v>510</v>
      </c>
      <c r="D392" s="260"/>
      <c r="E392" s="261">
        <v>1.4125000000000001</v>
      </c>
      <c r="F392" s="228"/>
      <c r="G392" s="228"/>
      <c r="H392" s="228"/>
      <c r="I392" s="228"/>
      <c r="J392" s="228"/>
      <c r="K392" s="228"/>
      <c r="L392" s="228"/>
      <c r="M392" s="228"/>
      <c r="N392" s="228"/>
      <c r="O392" s="228"/>
      <c r="P392" s="228"/>
      <c r="Q392" s="228"/>
      <c r="R392" s="228"/>
      <c r="S392" s="228"/>
      <c r="T392" s="228"/>
      <c r="U392" s="228"/>
      <c r="V392" s="228"/>
      <c r="W392" s="228"/>
      <c r="X392" s="228"/>
      <c r="Y392" s="209"/>
      <c r="Z392" s="209"/>
      <c r="AA392" s="209"/>
      <c r="AB392" s="209"/>
      <c r="AC392" s="209"/>
      <c r="AD392" s="209"/>
      <c r="AE392" s="209"/>
      <c r="AF392" s="209"/>
      <c r="AG392" s="209" t="s">
        <v>173</v>
      </c>
      <c r="AH392" s="209">
        <v>0</v>
      </c>
      <c r="AI392" s="209"/>
      <c r="AJ392" s="209"/>
      <c r="AK392" s="209"/>
      <c r="AL392" s="209"/>
      <c r="AM392" s="209"/>
      <c r="AN392" s="209"/>
      <c r="AO392" s="209"/>
      <c r="AP392" s="209"/>
      <c r="AQ392" s="209"/>
      <c r="AR392" s="209"/>
      <c r="AS392" s="209"/>
      <c r="AT392" s="209"/>
      <c r="AU392" s="209"/>
      <c r="AV392" s="209"/>
      <c r="AW392" s="209"/>
      <c r="AX392" s="209"/>
      <c r="AY392" s="209"/>
      <c r="AZ392" s="209"/>
      <c r="BA392" s="209"/>
      <c r="BB392" s="209"/>
      <c r="BC392" s="209"/>
      <c r="BD392" s="209"/>
      <c r="BE392" s="209"/>
      <c r="BF392" s="209"/>
      <c r="BG392" s="209"/>
      <c r="BH392" s="209"/>
    </row>
    <row r="393" spans="1:60" outlineLevel="1" x14ac:dyDescent="0.25">
      <c r="A393" s="237">
        <v>165</v>
      </c>
      <c r="B393" s="238" t="s">
        <v>511</v>
      </c>
      <c r="C393" s="252" t="s">
        <v>512</v>
      </c>
      <c r="D393" s="239" t="s">
        <v>171</v>
      </c>
      <c r="E393" s="240">
        <v>4.32</v>
      </c>
      <c r="F393" s="241"/>
      <c r="G393" s="242">
        <f>ROUND(E393*F393,2)</f>
        <v>0</v>
      </c>
      <c r="H393" s="229">
        <v>81.94</v>
      </c>
      <c r="I393" s="228">
        <f>ROUND(E393*H393,2)</f>
        <v>353.98</v>
      </c>
      <c r="J393" s="229">
        <v>82.56</v>
      </c>
      <c r="K393" s="228">
        <f>ROUND(E393*J393,2)</f>
        <v>356.66</v>
      </c>
      <c r="L393" s="228">
        <v>15</v>
      </c>
      <c r="M393" s="228">
        <f>G393*(1+L393/100)</f>
        <v>0</v>
      </c>
      <c r="N393" s="228">
        <v>3.6999999999999999E-4</v>
      </c>
      <c r="O393" s="228">
        <f>ROUND(E393*N393,2)</f>
        <v>0</v>
      </c>
      <c r="P393" s="228">
        <v>0</v>
      </c>
      <c r="Q393" s="228">
        <f>ROUND(E393*P393,2)</f>
        <v>0</v>
      </c>
      <c r="R393" s="228"/>
      <c r="S393" s="228" t="s">
        <v>168</v>
      </c>
      <c r="T393" s="228" t="s">
        <v>136</v>
      </c>
      <c r="U393" s="228">
        <v>0.13900000000000001</v>
      </c>
      <c r="V393" s="228">
        <f>ROUND(E393*U393,2)</f>
        <v>0.6</v>
      </c>
      <c r="W393" s="228"/>
      <c r="X393" s="228" t="s">
        <v>164</v>
      </c>
      <c r="Y393" s="209"/>
      <c r="Z393" s="209"/>
      <c r="AA393" s="209"/>
      <c r="AB393" s="209"/>
      <c r="AC393" s="209"/>
      <c r="AD393" s="209"/>
      <c r="AE393" s="209"/>
      <c r="AF393" s="209"/>
      <c r="AG393" s="209" t="s">
        <v>165</v>
      </c>
      <c r="AH393" s="209"/>
      <c r="AI393" s="209"/>
      <c r="AJ393" s="209"/>
      <c r="AK393" s="209"/>
      <c r="AL393" s="209"/>
      <c r="AM393" s="209"/>
      <c r="AN393" s="209"/>
      <c r="AO393" s="209"/>
      <c r="AP393" s="209"/>
      <c r="AQ393" s="209"/>
      <c r="AR393" s="209"/>
      <c r="AS393" s="209"/>
      <c r="AT393" s="209"/>
      <c r="AU393" s="209"/>
      <c r="AV393" s="209"/>
      <c r="AW393" s="209"/>
      <c r="AX393" s="209"/>
      <c r="AY393" s="209"/>
      <c r="AZ393" s="209"/>
      <c r="BA393" s="209"/>
      <c r="BB393" s="209"/>
      <c r="BC393" s="209"/>
      <c r="BD393" s="209"/>
      <c r="BE393" s="209"/>
      <c r="BF393" s="209"/>
      <c r="BG393" s="209"/>
      <c r="BH393" s="209"/>
    </row>
    <row r="394" spans="1:60" outlineLevel="1" x14ac:dyDescent="0.25">
      <c r="A394" s="226"/>
      <c r="B394" s="227"/>
      <c r="C394" s="264" t="s">
        <v>513</v>
      </c>
      <c r="D394" s="260"/>
      <c r="E394" s="261">
        <v>1.98</v>
      </c>
      <c r="F394" s="228"/>
      <c r="G394" s="228"/>
      <c r="H394" s="228"/>
      <c r="I394" s="228"/>
      <c r="J394" s="228"/>
      <c r="K394" s="228"/>
      <c r="L394" s="228"/>
      <c r="M394" s="228"/>
      <c r="N394" s="228"/>
      <c r="O394" s="228"/>
      <c r="P394" s="228"/>
      <c r="Q394" s="228"/>
      <c r="R394" s="228"/>
      <c r="S394" s="228"/>
      <c r="T394" s="228"/>
      <c r="U394" s="228"/>
      <c r="V394" s="228"/>
      <c r="W394" s="228"/>
      <c r="X394" s="228"/>
      <c r="Y394" s="209"/>
      <c r="Z394" s="209"/>
      <c r="AA394" s="209"/>
      <c r="AB394" s="209"/>
      <c r="AC394" s="209"/>
      <c r="AD394" s="209"/>
      <c r="AE394" s="209"/>
      <c r="AF394" s="209"/>
      <c r="AG394" s="209" t="s">
        <v>173</v>
      </c>
      <c r="AH394" s="209">
        <v>0</v>
      </c>
      <c r="AI394" s="209"/>
      <c r="AJ394" s="209"/>
      <c r="AK394" s="209"/>
      <c r="AL394" s="209"/>
      <c r="AM394" s="209"/>
      <c r="AN394" s="209"/>
      <c r="AO394" s="209"/>
      <c r="AP394" s="209"/>
      <c r="AQ394" s="209"/>
      <c r="AR394" s="209"/>
      <c r="AS394" s="209"/>
      <c r="AT394" s="209"/>
      <c r="AU394" s="209"/>
      <c r="AV394" s="209"/>
      <c r="AW394" s="209"/>
      <c r="AX394" s="209"/>
      <c r="AY394" s="209"/>
      <c r="AZ394" s="209"/>
      <c r="BA394" s="209"/>
      <c r="BB394" s="209"/>
      <c r="BC394" s="209"/>
      <c r="BD394" s="209"/>
      <c r="BE394" s="209"/>
      <c r="BF394" s="209"/>
      <c r="BG394" s="209"/>
      <c r="BH394" s="209"/>
    </row>
    <row r="395" spans="1:60" outlineLevel="1" x14ac:dyDescent="0.25">
      <c r="A395" s="226"/>
      <c r="B395" s="227"/>
      <c r="C395" s="264" t="s">
        <v>514</v>
      </c>
      <c r="D395" s="260"/>
      <c r="E395" s="261">
        <v>2.34</v>
      </c>
      <c r="F395" s="228"/>
      <c r="G395" s="228"/>
      <c r="H395" s="228"/>
      <c r="I395" s="228"/>
      <c r="J395" s="228"/>
      <c r="K395" s="228"/>
      <c r="L395" s="228"/>
      <c r="M395" s="228"/>
      <c r="N395" s="228"/>
      <c r="O395" s="228"/>
      <c r="P395" s="228"/>
      <c r="Q395" s="228"/>
      <c r="R395" s="228"/>
      <c r="S395" s="228"/>
      <c r="T395" s="228"/>
      <c r="U395" s="228"/>
      <c r="V395" s="228"/>
      <c r="W395" s="228"/>
      <c r="X395" s="228"/>
      <c r="Y395" s="209"/>
      <c r="Z395" s="209"/>
      <c r="AA395" s="209"/>
      <c r="AB395" s="209"/>
      <c r="AC395" s="209"/>
      <c r="AD395" s="209"/>
      <c r="AE395" s="209"/>
      <c r="AF395" s="209"/>
      <c r="AG395" s="209" t="s">
        <v>173</v>
      </c>
      <c r="AH395" s="209">
        <v>0</v>
      </c>
      <c r="AI395" s="209"/>
      <c r="AJ395" s="209"/>
      <c r="AK395" s="209"/>
      <c r="AL395" s="209"/>
      <c r="AM395" s="209"/>
      <c r="AN395" s="209"/>
      <c r="AO395" s="209"/>
      <c r="AP395" s="209"/>
      <c r="AQ395" s="209"/>
      <c r="AR395" s="209"/>
      <c r="AS395" s="209"/>
      <c r="AT395" s="209"/>
      <c r="AU395" s="209"/>
      <c r="AV395" s="209"/>
      <c r="AW395" s="209"/>
      <c r="AX395" s="209"/>
      <c r="AY395" s="209"/>
      <c r="AZ395" s="209"/>
      <c r="BA395" s="209"/>
      <c r="BB395" s="209"/>
      <c r="BC395" s="209"/>
      <c r="BD395" s="209"/>
      <c r="BE395" s="209"/>
      <c r="BF395" s="209"/>
      <c r="BG395" s="209"/>
      <c r="BH395" s="209"/>
    </row>
    <row r="396" spans="1:60" outlineLevel="1" x14ac:dyDescent="0.25">
      <c r="A396" s="243">
        <v>166</v>
      </c>
      <c r="B396" s="244" t="s">
        <v>515</v>
      </c>
      <c r="C396" s="251" t="s">
        <v>516</v>
      </c>
      <c r="D396" s="245" t="s">
        <v>237</v>
      </c>
      <c r="E396" s="246">
        <v>16</v>
      </c>
      <c r="F396" s="247"/>
      <c r="G396" s="248">
        <f>ROUND(E396*F396,2)</f>
        <v>0</v>
      </c>
      <c r="H396" s="229">
        <v>18.170000000000002</v>
      </c>
      <c r="I396" s="228">
        <f>ROUND(E396*H396,2)</f>
        <v>290.72000000000003</v>
      </c>
      <c r="J396" s="229">
        <v>67.63</v>
      </c>
      <c r="K396" s="228">
        <f>ROUND(E396*J396,2)</f>
        <v>1082.08</v>
      </c>
      <c r="L396" s="228">
        <v>15</v>
      </c>
      <c r="M396" s="228">
        <f>G396*(1+L396/100)</f>
        <v>0</v>
      </c>
      <c r="N396" s="228">
        <v>9.0000000000000006E-5</v>
      </c>
      <c r="O396" s="228">
        <f>ROUND(E396*N396,2)</f>
        <v>0</v>
      </c>
      <c r="P396" s="228">
        <v>0</v>
      </c>
      <c r="Q396" s="228">
        <f>ROUND(E396*P396,2)</f>
        <v>0</v>
      </c>
      <c r="R396" s="228"/>
      <c r="S396" s="228" t="s">
        <v>168</v>
      </c>
      <c r="T396" s="228" t="s">
        <v>136</v>
      </c>
      <c r="U396" s="228">
        <v>0.11600000000000001</v>
      </c>
      <c r="V396" s="228">
        <f>ROUND(E396*U396,2)</f>
        <v>1.86</v>
      </c>
      <c r="W396" s="228"/>
      <c r="X396" s="228" t="s">
        <v>164</v>
      </c>
      <c r="Y396" s="209"/>
      <c r="Z396" s="209"/>
      <c r="AA396" s="209"/>
      <c r="AB396" s="209"/>
      <c r="AC396" s="209"/>
      <c r="AD396" s="209"/>
      <c r="AE396" s="209"/>
      <c r="AF396" s="209"/>
      <c r="AG396" s="209" t="s">
        <v>165</v>
      </c>
      <c r="AH396" s="209"/>
      <c r="AI396" s="209"/>
      <c r="AJ396" s="209"/>
      <c r="AK396" s="209"/>
      <c r="AL396" s="209"/>
      <c r="AM396" s="209"/>
      <c r="AN396" s="209"/>
      <c r="AO396" s="209"/>
      <c r="AP396" s="209"/>
      <c r="AQ396" s="209"/>
      <c r="AR396" s="209"/>
      <c r="AS396" s="209"/>
      <c r="AT396" s="209"/>
      <c r="AU396" s="209"/>
      <c r="AV396" s="209"/>
      <c r="AW396" s="209"/>
      <c r="AX396" s="209"/>
      <c r="AY396" s="209"/>
      <c r="AZ396" s="209"/>
      <c r="BA396" s="209"/>
      <c r="BB396" s="209"/>
      <c r="BC396" s="209"/>
      <c r="BD396" s="209"/>
      <c r="BE396" s="209"/>
      <c r="BF396" s="209"/>
      <c r="BG396" s="209"/>
      <c r="BH396" s="209"/>
    </row>
    <row r="397" spans="1:60" outlineLevel="1" x14ac:dyDescent="0.25">
      <c r="A397" s="237">
        <v>167</v>
      </c>
      <c r="B397" s="238" t="s">
        <v>517</v>
      </c>
      <c r="C397" s="252" t="s">
        <v>518</v>
      </c>
      <c r="D397" s="239" t="s">
        <v>171</v>
      </c>
      <c r="E397" s="240">
        <v>1.05</v>
      </c>
      <c r="F397" s="241"/>
      <c r="G397" s="242">
        <f>ROUND(E397*F397,2)</f>
        <v>0</v>
      </c>
      <c r="H397" s="229">
        <v>96.84</v>
      </c>
      <c r="I397" s="228">
        <f>ROUND(E397*H397,2)</f>
        <v>101.68</v>
      </c>
      <c r="J397" s="229">
        <v>184.96</v>
      </c>
      <c r="K397" s="228">
        <f>ROUND(E397*J397,2)</f>
        <v>194.21</v>
      </c>
      <c r="L397" s="228">
        <v>15</v>
      </c>
      <c r="M397" s="228">
        <f>G397*(1+L397/100)</f>
        <v>0</v>
      </c>
      <c r="N397" s="228">
        <v>4.4999999999999999E-4</v>
      </c>
      <c r="O397" s="228">
        <f>ROUND(E397*N397,2)</f>
        <v>0</v>
      </c>
      <c r="P397" s="228">
        <v>0</v>
      </c>
      <c r="Q397" s="228">
        <f>ROUND(E397*P397,2)</f>
        <v>0</v>
      </c>
      <c r="R397" s="228"/>
      <c r="S397" s="228" t="s">
        <v>168</v>
      </c>
      <c r="T397" s="228" t="s">
        <v>136</v>
      </c>
      <c r="U397" s="228">
        <v>0.33</v>
      </c>
      <c r="V397" s="228">
        <f>ROUND(E397*U397,2)</f>
        <v>0.35</v>
      </c>
      <c r="W397" s="228"/>
      <c r="X397" s="228" t="s">
        <v>164</v>
      </c>
      <c r="Y397" s="209"/>
      <c r="Z397" s="209"/>
      <c r="AA397" s="209"/>
      <c r="AB397" s="209"/>
      <c r="AC397" s="209"/>
      <c r="AD397" s="209"/>
      <c r="AE397" s="209"/>
      <c r="AF397" s="209"/>
      <c r="AG397" s="209" t="s">
        <v>165</v>
      </c>
      <c r="AH397" s="209"/>
      <c r="AI397" s="209"/>
      <c r="AJ397" s="209"/>
      <c r="AK397" s="209"/>
      <c r="AL397" s="209"/>
      <c r="AM397" s="209"/>
      <c r="AN397" s="209"/>
      <c r="AO397" s="209"/>
      <c r="AP397" s="209"/>
      <c r="AQ397" s="209"/>
      <c r="AR397" s="209"/>
      <c r="AS397" s="209"/>
      <c r="AT397" s="209"/>
      <c r="AU397" s="209"/>
      <c r="AV397" s="209"/>
      <c r="AW397" s="209"/>
      <c r="AX397" s="209"/>
      <c r="AY397" s="209"/>
      <c r="AZ397" s="209"/>
      <c r="BA397" s="209"/>
      <c r="BB397" s="209"/>
      <c r="BC397" s="209"/>
      <c r="BD397" s="209"/>
      <c r="BE397" s="209"/>
      <c r="BF397" s="209"/>
      <c r="BG397" s="209"/>
      <c r="BH397" s="209"/>
    </row>
    <row r="398" spans="1:60" outlineLevel="1" x14ac:dyDescent="0.25">
      <c r="A398" s="226"/>
      <c r="B398" s="227"/>
      <c r="C398" s="264" t="s">
        <v>519</v>
      </c>
      <c r="D398" s="260"/>
      <c r="E398" s="261">
        <v>0.48</v>
      </c>
      <c r="F398" s="228"/>
      <c r="G398" s="228"/>
      <c r="H398" s="228"/>
      <c r="I398" s="228"/>
      <c r="J398" s="228"/>
      <c r="K398" s="228"/>
      <c r="L398" s="228"/>
      <c r="M398" s="228"/>
      <c r="N398" s="228"/>
      <c r="O398" s="228"/>
      <c r="P398" s="228"/>
      <c r="Q398" s="228"/>
      <c r="R398" s="228"/>
      <c r="S398" s="228"/>
      <c r="T398" s="228"/>
      <c r="U398" s="228"/>
      <c r="V398" s="228"/>
      <c r="W398" s="228"/>
      <c r="X398" s="228"/>
      <c r="Y398" s="209"/>
      <c r="Z398" s="209"/>
      <c r="AA398" s="209"/>
      <c r="AB398" s="209"/>
      <c r="AC398" s="209"/>
      <c r="AD398" s="209"/>
      <c r="AE398" s="209"/>
      <c r="AF398" s="209"/>
      <c r="AG398" s="209" t="s">
        <v>173</v>
      </c>
      <c r="AH398" s="209">
        <v>0</v>
      </c>
      <c r="AI398" s="209"/>
      <c r="AJ398" s="209"/>
      <c r="AK398" s="209"/>
      <c r="AL398" s="209"/>
      <c r="AM398" s="209"/>
      <c r="AN398" s="209"/>
      <c r="AO398" s="209"/>
      <c r="AP398" s="209"/>
      <c r="AQ398" s="209"/>
      <c r="AR398" s="209"/>
      <c r="AS398" s="209"/>
      <c r="AT398" s="209"/>
      <c r="AU398" s="209"/>
      <c r="AV398" s="209"/>
      <c r="AW398" s="209"/>
      <c r="AX398" s="209"/>
      <c r="AY398" s="209"/>
      <c r="AZ398" s="209"/>
      <c r="BA398" s="209"/>
      <c r="BB398" s="209"/>
      <c r="BC398" s="209"/>
      <c r="BD398" s="209"/>
      <c r="BE398" s="209"/>
      <c r="BF398" s="209"/>
      <c r="BG398" s="209"/>
      <c r="BH398" s="209"/>
    </row>
    <row r="399" spans="1:60" outlineLevel="1" x14ac:dyDescent="0.25">
      <c r="A399" s="226"/>
      <c r="B399" s="227"/>
      <c r="C399" s="264" t="s">
        <v>753</v>
      </c>
      <c r="D399" s="260"/>
      <c r="E399" s="261">
        <v>0.56999999999999995</v>
      </c>
      <c r="F399" s="228"/>
      <c r="G399" s="228"/>
      <c r="H399" s="228"/>
      <c r="I399" s="228"/>
      <c r="J399" s="228"/>
      <c r="K399" s="228"/>
      <c r="L399" s="228"/>
      <c r="M399" s="228"/>
      <c r="N399" s="228"/>
      <c r="O399" s="228"/>
      <c r="P399" s="228"/>
      <c r="Q399" s="228"/>
      <c r="R399" s="228"/>
      <c r="S399" s="228"/>
      <c r="T399" s="228"/>
      <c r="U399" s="228"/>
      <c r="V399" s="228"/>
      <c r="W399" s="228"/>
      <c r="X399" s="228"/>
      <c r="Y399" s="209"/>
      <c r="Z399" s="209"/>
      <c r="AA399" s="209"/>
      <c r="AB399" s="209"/>
      <c r="AC399" s="209"/>
      <c r="AD399" s="209"/>
      <c r="AE399" s="209"/>
      <c r="AF399" s="209"/>
      <c r="AG399" s="209" t="s">
        <v>173</v>
      </c>
      <c r="AH399" s="209">
        <v>0</v>
      </c>
      <c r="AI399" s="209"/>
      <c r="AJ399" s="209"/>
      <c r="AK399" s="209"/>
      <c r="AL399" s="209"/>
      <c r="AM399" s="209"/>
      <c r="AN399" s="209"/>
      <c r="AO399" s="209"/>
      <c r="AP399" s="209"/>
      <c r="AQ399" s="209"/>
      <c r="AR399" s="209"/>
      <c r="AS399" s="209"/>
      <c r="AT399" s="209"/>
      <c r="AU399" s="209"/>
      <c r="AV399" s="209"/>
      <c r="AW399" s="209"/>
      <c r="AX399" s="209"/>
      <c r="AY399" s="209"/>
      <c r="AZ399" s="209"/>
      <c r="BA399" s="209"/>
      <c r="BB399" s="209"/>
      <c r="BC399" s="209"/>
      <c r="BD399" s="209"/>
      <c r="BE399" s="209"/>
      <c r="BF399" s="209"/>
      <c r="BG399" s="209"/>
      <c r="BH399" s="209"/>
    </row>
    <row r="400" spans="1:60" x14ac:dyDescent="0.25">
      <c r="A400" s="231" t="s">
        <v>130</v>
      </c>
      <c r="B400" s="232" t="s">
        <v>94</v>
      </c>
      <c r="C400" s="250" t="s">
        <v>95</v>
      </c>
      <c r="D400" s="233"/>
      <c r="E400" s="234"/>
      <c r="F400" s="235"/>
      <c r="G400" s="236">
        <f>SUMIF(AG401:AG421,"&lt;&gt;NOR",G401:G421)</f>
        <v>0</v>
      </c>
      <c r="H400" s="230"/>
      <c r="I400" s="230">
        <f>SUM(I401:I421)</f>
        <v>1127.6100000000001</v>
      </c>
      <c r="J400" s="230"/>
      <c r="K400" s="230">
        <f>SUM(K401:K421)</f>
        <v>19252.04</v>
      </c>
      <c r="L400" s="230"/>
      <c r="M400" s="230">
        <f>SUM(M401:M421)</f>
        <v>0</v>
      </c>
      <c r="N400" s="230"/>
      <c r="O400" s="230">
        <f>SUM(O401:O421)</f>
        <v>0.03</v>
      </c>
      <c r="P400" s="230"/>
      <c r="Q400" s="230">
        <f>SUM(Q401:Q421)</f>
        <v>0</v>
      </c>
      <c r="R400" s="230"/>
      <c r="S400" s="230"/>
      <c r="T400" s="230"/>
      <c r="U400" s="230"/>
      <c r="V400" s="230">
        <f>SUM(V401:V421)</f>
        <v>30.02</v>
      </c>
      <c r="W400" s="230"/>
      <c r="X400" s="230"/>
      <c r="AG400" t="s">
        <v>131</v>
      </c>
    </row>
    <row r="401" spans="1:60" ht="30.6" outlineLevel="1" x14ac:dyDescent="0.25">
      <c r="A401" s="237">
        <v>168</v>
      </c>
      <c r="B401" s="238" t="s">
        <v>521</v>
      </c>
      <c r="C401" s="252" t="s">
        <v>522</v>
      </c>
      <c r="D401" s="239" t="s">
        <v>171</v>
      </c>
      <c r="E401" s="240">
        <v>128.58000000000001</v>
      </c>
      <c r="F401" s="241"/>
      <c r="G401" s="242">
        <f>ROUND(E401*F401,2)</f>
        <v>0</v>
      </c>
      <c r="H401" s="229">
        <v>0.18</v>
      </c>
      <c r="I401" s="228">
        <f>ROUND(E401*H401,2)</f>
        <v>23.14</v>
      </c>
      <c r="J401" s="229">
        <v>40.119999999999997</v>
      </c>
      <c r="K401" s="228">
        <f>ROUND(E401*J401,2)</f>
        <v>5158.63</v>
      </c>
      <c r="L401" s="228">
        <v>15</v>
      </c>
      <c r="M401" s="228">
        <f>G401*(1+L401/100)</f>
        <v>0</v>
      </c>
      <c r="N401" s="228">
        <v>0</v>
      </c>
      <c r="O401" s="228">
        <f>ROUND(E401*N401,2)</f>
        <v>0</v>
      </c>
      <c r="P401" s="228">
        <v>0</v>
      </c>
      <c r="Q401" s="228">
        <f>ROUND(E401*P401,2)</f>
        <v>0</v>
      </c>
      <c r="R401" s="228"/>
      <c r="S401" s="228" t="s">
        <v>135</v>
      </c>
      <c r="T401" s="228" t="s">
        <v>136</v>
      </c>
      <c r="U401" s="228">
        <v>4.3220000000000001E-2</v>
      </c>
      <c r="V401" s="228">
        <f>ROUND(E401*U401,2)</f>
        <v>5.56</v>
      </c>
      <c r="W401" s="228"/>
      <c r="X401" s="228" t="s">
        <v>164</v>
      </c>
      <c r="Y401" s="209"/>
      <c r="Z401" s="209"/>
      <c r="AA401" s="209"/>
      <c r="AB401" s="209"/>
      <c r="AC401" s="209"/>
      <c r="AD401" s="209"/>
      <c r="AE401" s="209"/>
      <c r="AF401" s="209"/>
      <c r="AG401" s="209" t="s">
        <v>165</v>
      </c>
      <c r="AH401" s="209"/>
      <c r="AI401" s="209"/>
      <c r="AJ401" s="209"/>
      <c r="AK401" s="209"/>
      <c r="AL401" s="209"/>
      <c r="AM401" s="209"/>
      <c r="AN401" s="209"/>
      <c r="AO401" s="209"/>
      <c r="AP401" s="209"/>
      <c r="AQ401" s="209"/>
      <c r="AR401" s="209"/>
      <c r="AS401" s="209"/>
      <c r="AT401" s="209"/>
      <c r="AU401" s="209"/>
      <c r="AV401" s="209"/>
      <c r="AW401" s="209"/>
      <c r="AX401" s="209"/>
      <c r="AY401" s="209"/>
      <c r="AZ401" s="209"/>
      <c r="BA401" s="209"/>
      <c r="BB401" s="209"/>
      <c r="BC401" s="209"/>
      <c r="BD401" s="209"/>
      <c r="BE401" s="209"/>
      <c r="BF401" s="209"/>
      <c r="BG401" s="209"/>
      <c r="BH401" s="209"/>
    </row>
    <row r="402" spans="1:60" outlineLevel="1" x14ac:dyDescent="0.25">
      <c r="A402" s="226"/>
      <c r="B402" s="227"/>
      <c r="C402" s="264" t="s">
        <v>523</v>
      </c>
      <c r="D402" s="260"/>
      <c r="E402" s="261">
        <v>25.38</v>
      </c>
      <c r="F402" s="228"/>
      <c r="G402" s="228"/>
      <c r="H402" s="228"/>
      <c r="I402" s="228"/>
      <c r="J402" s="228"/>
      <c r="K402" s="228"/>
      <c r="L402" s="228"/>
      <c r="M402" s="228"/>
      <c r="N402" s="228"/>
      <c r="O402" s="228"/>
      <c r="P402" s="228"/>
      <c r="Q402" s="228"/>
      <c r="R402" s="228"/>
      <c r="S402" s="228"/>
      <c r="T402" s="228"/>
      <c r="U402" s="228"/>
      <c r="V402" s="228"/>
      <c r="W402" s="228"/>
      <c r="X402" s="228"/>
      <c r="Y402" s="209"/>
      <c r="Z402" s="209"/>
      <c r="AA402" s="209"/>
      <c r="AB402" s="209"/>
      <c r="AC402" s="209"/>
      <c r="AD402" s="209"/>
      <c r="AE402" s="209"/>
      <c r="AF402" s="209"/>
      <c r="AG402" s="209" t="s">
        <v>173</v>
      </c>
      <c r="AH402" s="209">
        <v>0</v>
      </c>
      <c r="AI402" s="209"/>
      <c r="AJ402" s="209"/>
      <c r="AK402" s="209"/>
      <c r="AL402" s="209"/>
      <c r="AM402" s="209"/>
      <c r="AN402" s="209"/>
      <c r="AO402" s="209"/>
      <c r="AP402" s="209"/>
      <c r="AQ402" s="209"/>
      <c r="AR402" s="209"/>
      <c r="AS402" s="209"/>
      <c r="AT402" s="209"/>
      <c r="AU402" s="209"/>
      <c r="AV402" s="209"/>
      <c r="AW402" s="209"/>
      <c r="AX402" s="209"/>
      <c r="AY402" s="209"/>
      <c r="AZ402" s="209"/>
      <c r="BA402" s="209"/>
      <c r="BB402" s="209"/>
      <c r="BC402" s="209"/>
      <c r="BD402" s="209"/>
      <c r="BE402" s="209"/>
      <c r="BF402" s="209"/>
      <c r="BG402" s="209"/>
      <c r="BH402" s="209"/>
    </row>
    <row r="403" spans="1:60" outlineLevel="1" x14ac:dyDescent="0.25">
      <c r="A403" s="226"/>
      <c r="B403" s="227"/>
      <c r="C403" s="264" t="s">
        <v>754</v>
      </c>
      <c r="D403" s="260"/>
      <c r="E403" s="261">
        <v>103.2</v>
      </c>
      <c r="F403" s="228"/>
      <c r="G403" s="228"/>
      <c r="H403" s="228"/>
      <c r="I403" s="228"/>
      <c r="J403" s="228"/>
      <c r="K403" s="228"/>
      <c r="L403" s="228"/>
      <c r="M403" s="228"/>
      <c r="N403" s="228"/>
      <c r="O403" s="228"/>
      <c r="P403" s="228"/>
      <c r="Q403" s="228"/>
      <c r="R403" s="228"/>
      <c r="S403" s="228"/>
      <c r="T403" s="228"/>
      <c r="U403" s="228"/>
      <c r="V403" s="228"/>
      <c r="W403" s="228"/>
      <c r="X403" s="228"/>
      <c r="Y403" s="209"/>
      <c r="Z403" s="209"/>
      <c r="AA403" s="209"/>
      <c r="AB403" s="209"/>
      <c r="AC403" s="209"/>
      <c r="AD403" s="209"/>
      <c r="AE403" s="209"/>
      <c r="AF403" s="209"/>
      <c r="AG403" s="209" t="s">
        <v>173</v>
      </c>
      <c r="AH403" s="209">
        <v>0</v>
      </c>
      <c r="AI403" s="209"/>
      <c r="AJ403" s="209"/>
      <c r="AK403" s="209"/>
      <c r="AL403" s="209"/>
      <c r="AM403" s="209"/>
      <c r="AN403" s="209"/>
      <c r="AO403" s="209"/>
      <c r="AP403" s="209"/>
      <c r="AQ403" s="209"/>
      <c r="AR403" s="209"/>
      <c r="AS403" s="209"/>
      <c r="AT403" s="209"/>
      <c r="AU403" s="209"/>
      <c r="AV403" s="209"/>
      <c r="AW403" s="209"/>
      <c r="AX403" s="209"/>
      <c r="AY403" s="209"/>
      <c r="AZ403" s="209"/>
      <c r="BA403" s="209"/>
      <c r="BB403" s="209"/>
      <c r="BC403" s="209"/>
      <c r="BD403" s="209"/>
      <c r="BE403" s="209"/>
      <c r="BF403" s="209"/>
      <c r="BG403" s="209"/>
      <c r="BH403" s="209"/>
    </row>
    <row r="404" spans="1:60" outlineLevel="1" x14ac:dyDescent="0.25">
      <c r="A404" s="237">
        <v>169</v>
      </c>
      <c r="B404" s="238" t="s">
        <v>525</v>
      </c>
      <c r="C404" s="252" t="s">
        <v>526</v>
      </c>
      <c r="D404" s="239" t="s">
        <v>171</v>
      </c>
      <c r="E404" s="240">
        <v>128.58000000000001</v>
      </c>
      <c r="F404" s="241"/>
      <c r="G404" s="242">
        <f>ROUND(E404*F404,2)</f>
        <v>0</v>
      </c>
      <c r="H404" s="229">
        <v>0.11</v>
      </c>
      <c r="I404" s="228">
        <f>ROUND(E404*H404,2)</f>
        <v>14.14</v>
      </c>
      <c r="J404" s="229">
        <v>39.090000000000003</v>
      </c>
      <c r="K404" s="228">
        <f>ROUND(E404*J404,2)</f>
        <v>5026.1899999999996</v>
      </c>
      <c r="L404" s="228">
        <v>15</v>
      </c>
      <c r="M404" s="228">
        <f>G404*(1+L404/100)</f>
        <v>0</v>
      </c>
      <c r="N404" s="228">
        <v>0</v>
      </c>
      <c r="O404" s="228">
        <f>ROUND(E404*N404,2)</f>
        <v>0</v>
      </c>
      <c r="P404" s="228">
        <v>0</v>
      </c>
      <c r="Q404" s="228">
        <f>ROUND(E404*P404,2)</f>
        <v>0</v>
      </c>
      <c r="R404" s="228"/>
      <c r="S404" s="228" t="s">
        <v>168</v>
      </c>
      <c r="T404" s="228" t="s">
        <v>136</v>
      </c>
      <c r="U404" s="228">
        <v>6.9709999999999994E-2</v>
      </c>
      <c r="V404" s="228">
        <f>ROUND(E404*U404,2)</f>
        <v>8.9600000000000009</v>
      </c>
      <c r="W404" s="228"/>
      <c r="X404" s="228" t="s">
        <v>164</v>
      </c>
      <c r="Y404" s="209"/>
      <c r="Z404" s="209"/>
      <c r="AA404" s="209"/>
      <c r="AB404" s="209"/>
      <c r="AC404" s="209"/>
      <c r="AD404" s="209"/>
      <c r="AE404" s="209"/>
      <c r="AF404" s="209"/>
      <c r="AG404" s="209" t="s">
        <v>165</v>
      </c>
      <c r="AH404" s="209"/>
      <c r="AI404" s="209"/>
      <c r="AJ404" s="209"/>
      <c r="AK404" s="209"/>
      <c r="AL404" s="209"/>
      <c r="AM404" s="209"/>
      <c r="AN404" s="209"/>
      <c r="AO404" s="209"/>
      <c r="AP404" s="209"/>
      <c r="AQ404" s="209"/>
      <c r="AR404" s="209"/>
      <c r="AS404" s="209"/>
      <c r="AT404" s="209"/>
      <c r="AU404" s="209"/>
      <c r="AV404" s="209"/>
      <c r="AW404" s="209"/>
      <c r="AX404" s="209"/>
      <c r="AY404" s="209"/>
      <c r="AZ404" s="209"/>
      <c r="BA404" s="209"/>
      <c r="BB404" s="209"/>
      <c r="BC404" s="209"/>
      <c r="BD404" s="209"/>
      <c r="BE404" s="209"/>
      <c r="BF404" s="209"/>
      <c r="BG404" s="209"/>
      <c r="BH404" s="209"/>
    </row>
    <row r="405" spans="1:60" outlineLevel="1" x14ac:dyDescent="0.25">
      <c r="A405" s="226"/>
      <c r="B405" s="227"/>
      <c r="C405" s="264" t="s">
        <v>523</v>
      </c>
      <c r="D405" s="260"/>
      <c r="E405" s="261">
        <v>25.38</v>
      </c>
      <c r="F405" s="228"/>
      <c r="G405" s="228"/>
      <c r="H405" s="228"/>
      <c r="I405" s="228"/>
      <c r="J405" s="228"/>
      <c r="K405" s="228"/>
      <c r="L405" s="228"/>
      <c r="M405" s="228"/>
      <c r="N405" s="228"/>
      <c r="O405" s="228"/>
      <c r="P405" s="228"/>
      <c r="Q405" s="228"/>
      <c r="R405" s="228"/>
      <c r="S405" s="228"/>
      <c r="T405" s="228"/>
      <c r="U405" s="228"/>
      <c r="V405" s="228"/>
      <c r="W405" s="228"/>
      <c r="X405" s="228"/>
      <c r="Y405" s="209"/>
      <c r="Z405" s="209"/>
      <c r="AA405" s="209"/>
      <c r="AB405" s="209"/>
      <c r="AC405" s="209"/>
      <c r="AD405" s="209"/>
      <c r="AE405" s="209"/>
      <c r="AF405" s="209"/>
      <c r="AG405" s="209" t="s">
        <v>173</v>
      </c>
      <c r="AH405" s="209">
        <v>0</v>
      </c>
      <c r="AI405" s="209"/>
      <c r="AJ405" s="209"/>
      <c r="AK405" s="209"/>
      <c r="AL405" s="209"/>
      <c r="AM405" s="209"/>
      <c r="AN405" s="209"/>
      <c r="AO405" s="209"/>
      <c r="AP405" s="209"/>
      <c r="AQ405" s="209"/>
      <c r="AR405" s="209"/>
      <c r="AS405" s="209"/>
      <c r="AT405" s="209"/>
      <c r="AU405" s="209"/>
      <c r="AV405" s="209"/>
      <c r="AW405" s="209"/>
      <c r="AX405" s="209"/>
      <c r="AY405" s="209"/>
      <c r="AZ405" s="209"/>
      <c r="BA405" s="209"/>
      <c r="BB405" s="209"/>
      <c r="BC405" s="209"/>
      <c r="BD405" s="209"/>
      <c r="BE405" s="209"/>
      <c r="BF405" s="209"/>
      <c r="BG405" s="209"/>
      <c r="BH405" s="209"/>
    </row>
    <row r="406" spans="1:60" outlineLevel="1" x14ac:dyDescent="0.25">
      <c r="A406" s="226"/>
      <c r="B406" s="227"/>
      <c r="C406" s="264" t="s">
        <v>754</v>
      </c>
      <c r="D406" s="260"/>
      <c r="E406" s="261">
        <v>103.2</v>
      </c>
      <c r="F406" s="228"/>
      <c r="G406" s="228"/>
      <c r="H406" s="228"/>
      <c r="I406" s="228"/>
      <c r="J406" s="228"/>
      <c r="K406" s="228"/>
      <c r="L406" s="228"/>
      <c r="M406" s="228"/>
      <c r="N406" s="228"/>
      <c r="O406" s="228"/>
      <c r="P406" s="228"/>
      <c r="Q406" s="228"/>
      <c r="R406" s="228"/>
      <c r="S406" s="228"/>
      <c r="T406" s="228"/>
      <c r="U406" s="228"/>
      <c r="V406" s="228"/>
      <c r="W406" s="228"/>
      <c r="X406" s="228"/>
      <c r="Y406" s="209"/>
      <c r="Z406" s="209"/>
      <c r="AA406" s="209"/>
      <c r="AB406" s="209"/>
      <c r="AC406" s="209"/>
      <c r="AD406" s="209"/>
      <c r="AE406" s="209"/>
      <c r="AF406" s="209"/>
      <c r="AG406" s="209" t="s">
        <v>173</v>
      </c>
      <c r="AH406" s="209">
        <v>0</v>
      </c>
      <c r="AI406" s="209"/>
      <c r="AJ406" s="209"/>
      <c r="AK406" s="209"/>
      <c r="AL406" s="209"/>
      <c r="AM406" s="209"/>
      <c r="AN406" s="209"/>
      <c r="AO406" s="209"/>
      <c r="AP406" s="209"/>
      <c r="AQ406" s="209"/>
      <c r="AR406" s="209"/>
      <c r="AS406" s="209"/>
      <c r="AT406" s="209"/>
      <c r="AU406" s="209"/>
      <c r="AV406" s="209"/>
      <c r="AW406" s="209"/>
      <c r="AX406" s="209"/>
      <c r="AY406" s="209"/>
      <c r="AZ406" s="209"/>
      <c r="BA406" s="209"/>
      <c r="BB406" s="209"/>
      <c r="BC406" s="209"/>
      <c r="BD406" s="209"/>
      <c r="BE406" s="209"/>
      <c r="BF406" s="209"/>
      <c r="BG406" s="209"/>
      <c r="BH406" s="209"/>
    </row>
    <row r="407" spans="1:60" outlineLevel="1" x14ac:dyDescent="0.25">
      <c r="A407" s="237">
        <v>170</v>
      </c>
      <c r="B407" s="238" t="s">
        <v>527</v>
      </c>
      <c r="C407" s="252" t="s">
        <v>528</v>
      </c>
      <c r="D407" s="239" t="s">
        <v>171</v>
      </c>
      <c r="E407" s="240">
        <v>14.06</v>
      </c>
      <c r="F407" s="241"/>
      <c r="G407" s="242">
        <f>ROUND(E407*F407,2)</f>
        <v>0</v>
      </c>
      <c r="H407" s="229">
        <v>4.8499999999999996</v>
      </c>
      <c r="I407" s="228">
        <f>ROUND(E407*H407,2)</f>
        <v>68.19</v>
      </c>
      <c r="J407" s="229">
        <v>19.45</v>
      </c>
      <c r="K407" s="228">
        <f>ROUND(E407*J407,2)</f>
        <v>273.47000000000003</v>
      </c>
      <c r="L407" s="228">
        <v>15</v>
      </c>
      <c r="M407" s="228">
        <f>G407*(1+L407/100)</f>
        <v>0</v>
      </c>
      <c r="N407" s="228">
        <v>6.9999999999999994E-5</v>
      </c>
      <c r="O407" s="228">
        <f>ROUND(E407*N407,2)</f>
        <v>0</v>
      </c>
      <c r="P407" s="228">
        <v>0</v>
      </c>
      <c r="Q407" s="228">
        <f>ROUND(E407*P407,2)</f>
        <v>0</v>
      </c>
      <c r="R407" s="228"/>
      <c r="S407" s="228" t="s">
        <v>168</v>
      </c>
      <c r="T407" s="228" t="s">
        <v>136</v>
      </c>
      <c r="U407" s="228">
        <v>3.2480000000000002E-2</v>
      </c>
      <c r="V407" s="228">
        <f>ROUND(E407*U407,2)</f>
        <v>0.46</v>
      </c>
      <c r="W407" s="228"/>
      <c r="X407" s="228" t="s">
        <v>164</v>
      </c>
      <c r="Y407" s="209"/>
      <c r="Z407" s="209"/>
      <c r="AA407" s="209"/>
      <c r="AB407" s="209"/>
      <c r="AC407" s="209"/>
      <c r="AD407" s="209"/>
      <c r="AE407" s="209"/>
      <c r="AF407" s="209"/>
      <c r="AG407" s="209" t="s">
        <v>165</v>
      </c>
      <c r="AH407" s="209"/>
      <c r="AI407" s="209"/>
      <c r="AJ407" s="209"/>
      <c r="AK407" s="209"/>
      <c r="AL407" s="209"/>
      <c r="AM407" s="209"/>
      <c r="AN407" s="209"/>
      <c r="AO407" s="209"/>
      <c r="AP407" s="209"/>
      <c r="AQ407" s="209"/>
      <c r="AR407" s="209"/>
      <c r="AS407" s="209"/>
      <c r="AT407" s="209"/>
      <c r="AU407" s="209"/>
      <c r="AV407" s="209"/>
      <c r="AW407" s="209"/>
      <c r="AX407" s="209"/>
      <c r="AY407" s="209"/>
      <c r="AZ407" s="209"/>
      <c r="BA407" s="209"/>
      <c r="BB407" s="209"/>
      <c r="BC407" s="209"/>
      <c r="BD407" s="209"/>
      <c r="BE407" s="209"/>
      <c r="BF407" s="209"/>
      <c r="BG407" s="209"/>
      <c r="BH407" s="209"/>
    </row>
    <row r="408" spans="1:60" outlineLevel="1" x14ac:dyDescent="0.25">
      <c r="A408" s="226"/>
      <c r="B408" s="227"/>
      <c r="C408" s="264" t="s">
        <v>529</v>
      </c>
      <c r="D408" s="260"/>
      <c r="E408" s="261">
        <v>11.72</v>
      </c>
      <c r="F408" s="228"/>
      <c r="G408" s="228"/>
      <c r="H408" s="228"/>
      <c r="I408" s="228"/>
      <c r="J408" s="228"/>
      <c r="K408" s="228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  <c r="W408" s="228"/>
      <c r="X408" s="228"/>
      <c r="Y408" s="209"/>
      <c r="Z408" s="209"/>
      <c r="AA408" s="209"/>
      <c r="AB408" s="209"/>
      <c r="AC408" s="209"/>
      <c r="AD408" s="209"/>
      <c r="AE408" s="209"/>
      <c r="AF408" s="209"/>
      <c r="AG408" s="209" t="s">
        <v>173</v>
      </c>
      <c r="AH408" s="209">
        <v>0</v>
      </c>
      <c r="AI408" s="209"/>
      <c r="AJ408" s="209"/>
      <c r="AK408" s="209"/>
      <c r="AL408" s="209"/>
      <c r="AM408" s="209"/>
      <c r="AN408" s="209"/>
      <c r="AO408" s="209"/>
      <c r="AP408" s="209"/>
      <c r="AQ408" s="209"/>
      <c r="AR408" s="209"/>
      <c r="AS408" s="209"/>
      <c r="AT408" s="209"/>
      <c r="AU408" s="209"/>
      <c r="AV408" s="209"/>
      <c r="AW408" s="209"/>
      <c r="AX408" s="209"/>
      <c r="AY408" s="209"/>
      <c r="AZ408" s="209"/>
      <c r="BA408" s="209"/>
      <c r="BB408" s="209"/>
      <c r="BC408" s="209"/>
      <c r="BD408" s="209"/>
      <c r="BE408" s="209"/>
      <c r="BF408" s="209"/>
      <c r="BG408" s="209"/>
      <c r="BH408" s="209"/>
    </row>
    <row r="409" spans="1:60" outlineLevel="1" x14ac:dyDescent="0.25">
      <c r="A409" s="226"/>
      <c r="B409" s="227"/>
      <c r="C409" s="264" t="s">
        <v>530</v>
      </c>
      <c r="D409" s="260"/>
      <c r="E409" s="261">
        <v>2.34</v>
      </c>
      <c r="F409" s="228"/>
      <c r="G409" s="228"/>
      <c r="H409" s="228"/>
      <c r="I409" s="228"/>
      <c r="J409" s="228"/>
      <c r="K409" s="228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  <c r="W409" s="228"/>
      <c r="X409" s="228"/>
      <c r="Y409" s="209"/>
      <c r="Z409" s="209"/>
      <c r="AA409" s="209"/>
      <c r="AB409" s="209"/>
      <c r="AC409" s="209"/>
      <c r="AD409" s="209"/>
      <c r="AE409" s="209"/>
      <c r="AF409" s="209"/>
      <c r="AG409" s="209" t="s">
        <v>173</v>
      </c>
      <c r="AH409" s="209">
        <v>0</v>
      </c>
      <c r="AI409" s="209"/>
      <c r="AJ409" s="209"/>
      <c r="AK409" s="209"/>
      <c r="AL409" s="209"/>
      <c r="AM409" s="209"/>
      <c r="AN409" s="209"/>
      <c r="AO409" s="209"/>
      <c r="AP409" s="209"/>
      <c r="AQ409" s="209"/>
      <c r="AR409" s="209"/>
      <c r="AS409" s="209"/>
      <c r="AT409" s="209"/>
      <c r="AU409" s="209"/>
      <c r="AV409" s="209"/>
      <c r="AW409" s="209"/>
      <c r="AX409" s="209"/>
      <c r="AY409" s="209"/>
      <c r="AZ409" s="209"/>
      <c r="BA409" s="209"/>
      <c r="BB409" s="209"/>
      <c r="BC409" s="209"/>
      <c r="BD409" s="209"/>
      <c r="BE409" s="209"/>
      <c r="BF409" s="209"/>
      <c r="BG409" s="209"/>
      <c r="BH409" s="209"/>
    </row>
    <row r="410" spans="1:60" outlineLevel="1" x14ac:dyDescent="0.25">
      <c r="A410" s="237">
        <v>171</v>
      </c>
      <c r="B410" s="238" t="s">
        <v>531</v>
      </c>
      <c r="C410" s="252" t="s">
        <v>532</v>
      </c>
      <c r="D410" s="239" t="s">
        <v>171</v>
      </c>
      <c r="E410" s="240">
        <v>142.63999999999999</v>
      </c>
      <c r="F410" s="241"/>
      <c r="G410" s="242">
        <f>ROUND(E410*F410,2)</f>
        <v>0</v>
      </c>
      <c r="H410" s="229">
        <v>4.3099999999999996</v>
      </c>
      <c r="I410" s="228">
        <f>ROUND(E410*H410,2)</f>
        <v>614.78</v>
      </c>
      <c r="J410" s="229">
        <v>59.59</v>
      </c>
      <c r="K410" s="228">
        <f>ROUND(E410*J410,2)</f>
        <v>8499.92</v>
      </c>
      <c r="L410" s="228">
        <v>15</v>
      </c>
      <c r="M410" s="228">
        <f>G410*(1+L410/100)</f>
        <v>0</v>
      </c>
      <c r="N410" s="228">
        <v>1.3999999999999999E-4</v>
      </c>
      <c r="O410" s="228">
        <f>ROUND(E410*N410,2)</f>
        <v>0.02</v>
      </c>
      <c r="P410" s="228">
        <v>0</v>
      </c>
      <c r="Q410" s="228">
        <f>ROUND(E410*P410,2)</f>
        <v>0</v>
      </c>
      <c r="R410" s="228"/>
      <c r="S410" s="228" t="s">
        <v>168</v>
      </c>
      <c r="T410" s="228" t="s">
        <v>136</v>
      </c>
      <c r="U410" s="228">
        <v>0.10191</v>
      </c>
      <c r="V410" s="228">
        <f>ROUND(E410*U410,2)</f>
        <v>14.54</v>
      </c>
      <c r="W410" s="228"/>
      <c r="X410" s="228" t="s">
        <v>164</v>
      </c>
      <c r="Y410" s="209"/>
      <c r="Z410" s="209"/>
      <c r="AA410" s="209"/>
      <c r="AB410" s="209"/>
      <c r="AC410" s="209"/>
      <c r="AD410" s="209"/>
      <c r="AE410" s="209"/>
      <c r="AF410" s="209"/>
      <c r="AG410" s="209" t="s">
        <v>165</v>
      </c>
      <c r="AH410" s="209"/>
      <c r="AI410" s="209"/>
      <c r="AJ410" s="209"/>
      <c r="AK410" s="209"/>
      <c r="AL410" s="209"/>
      <c r="AM410" s="209"/>
      <c r="AN410" s="209"/>
      <c r="AO410" s="209"/>
      <c r="AP410" s="209"/>
      <c r="AQ410" s="209"/>
      <c r="AR410" s="209"/>
      <c r="AS410" s="209"/>
      <c r="AT410" s="209"/>
      <c r="AU410" s="209"/>
      <c r="AV410" s="209"/>
      <c r="AW410" s="209"/>
      <c r="AX410" s="209"/>
      <c r="AY410" s="209"/>
      <c r="AZ410" s="209"/>
      <c r="BA410" s="209"/>
      <c r="BB410" s="209"/>
      <c r="BC410" s="209"/>
      <c r="BD410" s="209"/>
      <c r="BE410" s="209"/>
      <c r="BF410" s="209"/>
      <c r="BG410" s="209"/>
      <c r="BH410" s="209"/>
    </row>
    <row r="411" spans="1:60" outlineLevel="1" x14ac:dyDescent="0.25">
      <c r="A411" s="226"/>
      <c r="B411" s="227"/>
      <c r="C411" s="264" t="s">
        <v>533</v>
      </c>
      <c r="D411" s="260"/>
      <c r="E411" s="261">
        <v>11.72</v>
      </c>
      <c r="F411" s="228"/>
      <c r="G411" s="228"/>
      <c r="H411" s="228"/>
      <c r="I411" s="228"/>
      <c r="J411" s="228"/>
      <c r="K411" s="228"/>
      <c r="L411" s="228"/>
      <c r="M411" s="228"/>
      <c r="N411" s="228"/>
      <c r="O411" s="228"/>
      <c r="P411" s="228"/>
      <c r="Q411" s="228"/>
      <c r="R411" s="228"/>
      <c r="S411" s="228"/>
      <c r="T411" s="228"/>
      <c r="U411" s="228"/>
      <c r="V411" s="228"/>
      <c r="W411" s="228"/>
      <c r="X411" s="228"/>
      <c r="Y411" s="209"/>
      <c r="Z411" s="209"/>
      <c r="AA411" s="209"/>
      <c r="AB411" s="209"/>
      <c r="AC411" s="209"/>
      <c r="AD411" s="209"/>
      <c r="AE411" s="209"/>
      <c r="AF411" s="209"/>
      <c r="AG411" s="209" t="s">
        <v>173</v>
      </c>
      <c r="AH411" s="209">
        <v>0</v>
      </c>
      <c r="AI411" s="209"/>
      <c r="AJ411" s="209"/>
      <c r="AK411" s="209"/>
      <c r="AL411" s="209"/>
      <c r="AM411" s="209"/>
      <c r="AN411" s="209"/>
      <c r="AO411" s="209"/>
      <c r="AP411" s="209"/>
      <c r="AQ411" s="209"/>
      <c r="AR411" s="209"/>
      <c r="AS411" s="209"/>
      <c r="AT411" s="209"/>
      <c r="AU411" s="209"/>
      <c r="AV411" s="209"/>
      <c r="AW411" s="209"/>
      <c r="AX411" s="209"/>
      <c r="AY411" s="209"/>
      <c r="AZ411" s="209"/>
      <c r="BA411" s="209"/>
      <c r="BB411" s="209"/>
      <c r="BC411" s="209"/>
      <c r="BD411" s="209"/>
      <c r="BE411" s="209"/>
      <c r="BF411" s="209"/>
      <c r="BG411" s="209"/>
      <c r="BH411" s="209"/>
    </row>
    <row r="412" spans="1:60" outlineLevel="1" x14ac:dyDescent="0.25">
      <c r="A412" s="226"/>
      <c r="B412" s="227"/>
      <c r="C412" s="264" t="s">
        <v>534</v>
      </c>
      <c r="D412" s="260"/>
      <c r="E412" s="261">
        <v>25.38</v>
      </c>
      <c r="F412" s="228"/>
      <c r="G412" s="228"/>
      <c r="H412" s="228"/>
      <c r="I412" s="228"/>
      <c r="J412" s="228"/>
      <c r="K412" s="228"/>
      <c r="L412" s="228"/>
      <c r="M412" s="228"/>
      <c r="N412" s="228"/>
      <c r="O412" s="228"/>
      <c r="P412" s="228"/>
      <c r="Q412" s="228"/>
      <c r="R412" s="228"/>
      <c r="S412" s="228"/>
      <c r="T412" s="228"/>
      <c r="U412" s="228"/>
      <c r="V412" s="228"/>
      <c r="W412" s="228"/>
      <c r="X412" s="228"/>
      <c r="Y412" s="209"/>
      <c r="Z412" s="209"/>
      <c r="AA412" s="209"/>
      <c r="AB412" s="209"/>
      <c r="AC412" s="209"/>
      <c r="AD412" s="209"/>
      <c r="AE412" s="209"/>
      <c r="AF412" s="209"/>
      <c r="AG412" s="209" t="s">
        <v>173</v>
      </c>
      <c r="AH412" s="209">
        <v>0</v>
      </c>
      <c r="AI412" s="209"/>
      <c r="AJ412" s="209"/>
      <c r="AK412" s="209"/>
      <c r="AL412" s="209"/>
      <c r="AM412" s="209"/>
      <c r="AN412" s="209"/>
      <c r="AO412" s="209"/>
      <c r="AP412" s="209"/>
      <c r="AQ412" s="209"/>
      <c r="AR412" s="209"/>
      <c r="AS412" s="209"/>
      <c r="AT412" s="209"/>
      <c r="AU412" s="209"/>
      <c r="AV412" s="209"/>
      <c r="AW412" s="209"/>
      <c r="AX412" s="209"/>
      <c r="AY412" s="209"/>
      <c r="AZ412" s="209"/>
      <c r="BA412" s="209"/>
      <c r="BB412" s="209"/>
      <c r="BC412" s="209"/>
      <c r="BD412" s="209"/>
      <c r="BE412" s="209"/>
      <c r="BF412" s="209"/>
      <c r="BG412" s="209"/>
      <c r="BH412" s="209"/>
    </row>
    <row r="413" spans="1:60" outlineLevel="1" x14ac:dyDescent="0.25">
      <c r="A413" s="226"/>
      <c r="B413" s="227"/>
      <c r="C413" s="264" t="s">
        <v>530</v>
      </c>
      <c r="D413" s="260"/>
      <c r="E413" s="261">
        <v>2.34</v>
      </c>
      <c r="F413" s="228"/>
      <c r="G413" s="228"/>
      <c r="H413" s="228"/>
      <c r="I413" s="228"/>
      <c r="J413" s="228"/>
      <c r="K413" s="228"/>
      <c r="L413" s="228"/>
      <c r="M413" s="228"/>
      <c r="N413" s="228"/>
      <c r="O413" s="228"/>
      <c r="P413" s="228"/>
      <c r="Q413" s="228"/>
      <c r="R413" s="228"/>
      <c r="S413" s="228"/>
      <c r="T413" s="228"/>
      <c r="U413" s="228"/>
      <c r="V413" s="228"/>
      <c r="W413" s="228"/>
      <c r="X413" s="228"/>
      <c r="Y413" s="209"/>
      <c r="Z413" s="209"/>
      <c r="AA413" s="209"/>
      <c r="AB413" s="209"/>
      <c r="AC413" s="209"/>
      <c r="AD413" s="209"/>
      <c r="AE413" s="209"/>
      <c r="AF413" s="209"/>
      <c r="AG413" s="209" t="s">
        <v>173</v>
      </c>
      <c r="AH413" s="209">
        <v>0</v>
      </c>
      <c r="AI413" s="209"/>
      <c r="AJ413" s="209"/>
      <c r="AK413" s="209"/>
      <c r="AL413" s="209"/>
      <c r="AM413" s="209"/>
      <c r="AN413" s="209"/>
      <c r="AO413" s="209"/>
      <c r="AP413" s="209"/>
      <c r="AQ413" s="209"/>
      <c r="AR413" s="209"/>
      <c r="AS413" s="209"/>
      <c r="AT413" s="209"/>
      <c r="AU413" s="209"/>
      <c r="AV413" s="209"/>
      <c r="AW413" s="209"/>
      <c r="AX413" s="209"/>
      <c r="AY413" s="209"/>
      <c r="AZ413" s="209"/>
      <c r="BA413" s="209"/>
      <c r="BB413" s="209"/>
      <c r="BC413" s="209"/>
      <c r="BD413" s="209"/>
      <c r="BE413" s="209"/>
      <c r="BF413" s="209"/>
      <c r="BG413" s="209"/>
      <c r="BH413" s="209"/>
    </row>
    <row r="414" spans="1:60" outlineLevel="1" x14ac:dyDescent="0.25">
      <c r="A414" s="226"/>
      <c r="B414" s="227"/>
      <c r="C414" s="264" t="s">
        <v>755</v>
      </c>
      <c r="D414" s="260"/>
      <c r="E414" s="261">
        <v>103.2</v>
      </c>
      <c r="F414" s="228"/>
      <c r="G414" s="228"/>
      <c r="H414" s="228"/>
      <c r="I414" s="228"/>
      <c r="J414" s="228"/>
      <c r="K414" s="228"/>
      <c r="L414" s="228"/>
      <c r="M414" s="228"/>
      <c r="N414" s="228"/>
      <c r="O414" s="228"/>
      <c r="P414" s="228"/>
      <c r="Q414" s="228"/>
      <c r="R414" s="228"/>
      <c r="S414" s="228"/>
      <c r="T414" s="228"/>
      <c r="U414" s="228"/>
      <c r="V414" s="228"/>
      <c r="W414" s="228"/>
      <c r="X414" s="228"/>
      <c r="Y414" s="209"/>
      <c r="Z414" s="209"/>
      <c r="AA414" s="209"/>
      <c r="AB414" s="209"/>
      <c r="AC414" s="209"/>
      <c r="AD414" s="209"/>
      <c r="AE414" s="209"/>
      <c r="AF414" s="209"/>
      <c r="AG414" s="209" t="s">
        <v>173</v>
      </c>
      <c r="AH414" s="209">
        <v>0</v>
      </c>
      <c r="AI414" s="209"/>
      <c r="AJ414" s="209"/>
      <c r="AK414" s="209"/>
      <c r="AL414" s="209"/>
      <c r="AM414" s="209"/>
      <c r="AN414" s="209"/>
      <c r="AO414" s="209"/>
      <c r="AP414" s="209"/>
      <c r="AQ414" s="209"/>
      <c r="AR414" s="209"/>
      <c r="AS414" s="209"/>
      <c r="AT414" s="209"/>
      <c r="AU414" s="209"/>
      <c r="AV414" s="209"/>
      <c r="AW414" s="209"/>
      <c r="AX414" s="209"/>
      <c r="AY414" s="209"/>
      <c r="AZ414" s="209"/>
      <c r="BA414" s="209"/>
      <c r="BB414" s="209"/>
      <c r="BC414" s="209"/>
      <c r="BD414" s="209"/>
      <c r="BE414" s="209"/>
      <c r="BF414" s="209"/>
      <c r="BG414" s="209"/>
      <c r="BH414" s="209"/>
    </row>
    <row r="415" spans="1:60" outlineLevel="1" x14ac:dyDescent="0.25">
      <c r="A415" s="237">
        <v>172</v>
      </c>
      <c r="B415" s="238" t="s">
        <v>536</v>
      </c>
      <c r="C415" s="252" t="s">
        <v>537</v>
      </c>
      <c r="D415" s="239" t="s">
        <v>171</v>
      </c>
      <c r="E415" s="240">
        <v>37.1</v>
      </c>
      <c r="F415" s="241"/>
      <c r="G415" s="242">
        <f>ROUND(E415*F415,2)</f>
        <v>0</v>
      </c>
      <c r="H415" s="229">
        <v>10.98</v>
      </c>
      <c r="I415" s="228">
        <f>ROUND(E415*H415,2)</f>
        <v>407.36</v>
      </c>
      <c r="J415" s="229">
        <v>7.92</v>
      </c>
      <c r="K415" s="228">
        <f>ROUND(E415*J415,2)</f>
        <v>293.83</v>
      </c>
      <c r="L415" s="228">
        <v>15</v>
      </c>
      <c r="M415" s="228">
        <f>G415*(1+L415/100)</f>
        <v>0</v>
      </c>
      <c r="N415" s="228">
        <v>3.5E-4</v>
      </c>
      <c r="O415" s="228">
        <f>ROUND(E415*N415,2)</f>
        <v>0.01</v>
      </c>
      <c r="P415" s="228">
        <v>0</v>
      </c>
      <c r="Q415" s="228">
        <f>ROUND(E415*P415,2)</f>
        <v>0</v>
      </c>
      <c r="R415" s="228"/>
      <c r="S415" s="228" t="s">
        <v>168</v>
      </c>
      <c r="T415" s="228" t="s">
        <v>136</v>
      </c>
      <c r="U415" s="228">
        <v>1.35E-2</v>
      </c>
      <c r="V415" s="228">
        <f>ROUND(E415*U415,2)</f>
        <v>0.5</v>
      </c>
      <c r="W415" s="228"/>
      <c r="X415" s="228" t="s">
        <v>164</v>
      </c>
      <c r="Y415" s="209"/>
      <c r="Z415" s="209"/>
      <c r="AA415" s="209"/>
      <c r="AB415" s="209"/>
      <c r="AC415" s="209"/>
      <c r="AD415" s="209"/>
      <c r="AE415" s="209"/>
      <c r="AF415" s="209"/>
      <c r="AG415" s="209" t="s">
        <v>165</v>
      </c>
      <c r="AH415" s="209"/>
      <c r="AI415" s="209"/>
      <c r="AJ415" s="209"/>
      <c r="AK415" s="209"/>
      <c r="AL415" s="209"/>
      <c r="AM415" s="209"/>
      <c r="AN415" s="209"/>
      <c r="AO415" s="209"/>
      <c r="AP415" s="209"/>
      <c r="AQ415" s="209"/>
      <c r="AR415" s="209"/>
      <c r="AS415" s="209"/>
      <c r="AT415" s="209"/>
      <c r="AU415" s="209"/>
      <c r="AV415" s="209"/>
      <c r="AW415" s="209"/>
      <c r="AX415" s="209"/>
      <c r="AY415" s="209"/>
      <c r="AZ415" s="209"/>
      <c r="BA415" s="209"/>
      <c r="BB415" s="209"/>
      <c r="BC415" s="209"/>
      <c r="BD415" s="209"/>
      <c r="BE415" s="209"/>
      <c r="BF415" s="209"/>
      <c r="BG415" s="209"/>
      <c r="BH415" s="209"/>
    </row>
    <row r="416" spans="1:60" outlineLevel="1" x14ac:dyDescent="0.25">
      <c r="A416" s="226"/>
      <c r="B416" s="227"/>
      <c r="C416" s="264" t="s">
        <v>194</v>
      </c>
      <c r="D416" s="260"/>
      <c r="E416" s="261">
        <v>0.98</v>
      </c>
      <c r="F416" s="228"/>
      <c r="G416" s="228"/>
      <c r="H416" s="228"/>
      <c r="I416" s="228"/>
      <c r="J416" s="228"/>
      <c r="K416" s="228"/>
      <c r="L416" s="228"/>
      <c r="M416" s="228"/>
      <c r="N416" s="228"/>
      <c r="O416" s="228"/>
      <c r="P416" s="228"/>
      <c r="Q416" s="228"/>
      <c r="R416" s="228"/>
      <c r="S416" s="228"/>
      <c r="T416" s="228"/>
      <c r="U416" s="228"/>
      <c r="V416" s="228"/>
      <c r="W416" s="228"/>
      <c r="X416" s="228"/>
      <c r="Y416" s="209"/>
      <c r="Z416" s="209"/>
      <c r="AA416" s="209"/>
      <c r="AB416" s="209"/>
      <c r="AC416" s="209"/>
      <c r="AD416" s="209"/>
      <c r="AE416" s="209"/>
      <c r="AF416" s="209"/>
      <c r="AG416" s="209" t="s">
        <v>173</v>
      </c>
      <c r="AH416" s="209">
        <v>0</v>
      </c>
      <c r="AI416" s="209"/>
      <c r="AJ416" s="209"/>
      <c r="AK416" s="209"/>
      <c r="AL416" s="209"/>
      <c r="AM416" s="209"/>
      <c r="AN416" s="209"/>
      <c r="AO416" s="209"/>
      <c r="AP416" s="209"/>
      <c r="AQ416" s="209"/>
      <c r="AR416" s="209"/>
      <c r="AS416" s="209"/>
      <c r="AT416" s="209"/>
      <c r="AU416" s="209"/>
      <c r="AV416" s="209"/>
      <c r="AW416" s="209"/>
      <c r="AX416" s="209"/>
      <c r="AY416" s="209"/>
      <c r="AZ416" s="209"/>
      <c r="BA416" s="209"/>
      <c r="BB416" s="209"/>
      <c r="BC416" s="209"/>
      <c r="BD416" s="209"/>
      <c r="BE416" s="209"/>
      <c r="BF416" s="209"/>
      <c r="BG416" s="209"/>
      <c r="BH416" s="209"/>
    </row>
    <row r="417" spans="1:60" outlineLevel="1" x14ac:dyDescent="0.25">
      <c r="A417" s="226"/>
      <c r="B417" s="227"/>
      <c r="C417" s="264" t="s">
        <v>196</v>
      </c>
      <c r="D417" s="260"/>
      <c r="E417" s="261">
        <v>8.4</v>
      </c>
      <c r="F417" s="228"/>
      <c r="G417" s="228"/>
      <c r="H417" s="228"/>
      <c r="I417" s="228"/>
      <c r="J417" s="228"/>
      <c r="K417" s="228"/>
      <c r="L417" s="228"/>
      <c r="M417" s="228"/>
      <c r="N417" s="228"/>
      <c r="O417" s="228"/>
      <c r="P417" s="228"/>
      <c r="Q417" s="228"/>
      <c r="R417" s="228"/>
      <c r="S417" s="228"/>
      <c r="T417" s="228"/>
      <c r="U417" s="228"/>
      <c r="V417" s="228"/>
      <c r="W417" s="228"/>
      <c r="X417" s="228"/>
      <c r="Y417" s="209"/>
      <c r="Z417" s="209"/>
      <c r="AA417" s="209"/>
      <c r="AB417" s="209"/>
      <c r="AC417" s="209"/>
      <c r="AD417" s="209"/>
      <c r="AE417" s="209"/>
      <c r="AF417" s="209"/>
      <c r="AG417" s="209" t="s">
        <v>173</v>
      </c>
      <c r="AH417" s="209">
        <v>0</v>
      </c>
      <c r="AI417" s="209"/>
      <c r="AJ417" s="209"/>
      <c r="AK417" s="209"/>
      <c r="AL417" s="209"/>
      <c r="AM417" s="209"/>
      <c r="AN417" s="209"/>
      <c r="AO417" s="209"/>
      <c r="AP417" s="209"/>
      <c r="AQ417" s="209"/>
      <c r="AR417" s="209"/>
      <c r="AS417" s="209"/>
      <c r="AT417" s="209"/>
      <c r="AU417" s="209"/>
      <c r="AV417" s="209"/>
      <c r="AW417" s="209"/>
      <c r="AX417" s="209"/>
      <c r="AY417" s="209"/>
      <c r="AZ417" s="209"/>
      <c r="BA417" s="209"/>
      <c r="BB417" s="209"/>
      <c r="BC417" s="209"/>
      <c r="BD417" s="209"/>
      <c r="BE417" s="209"/>
      <c r="BF417" s="209"/>
      <c r="BG417" s="209"/>
      <c r="BH417" s="209"/>
    </row>
    <row r="418" spans="1:60" outlineLevel="1" x14ac:dyDescent="0.25">
      <c r="A418" s="226"/>
      <c r="B418" s="227"/>
      <c r="C418" s="264" t="s">
        <v>172</v>
      </c>
      <c r="D418" s="260"/>
      <c r="E418" s="261">
        <v>6.44</v>
      </c>
      <c r="F418" s="228"/>
      <c r="G418" s="228"/>
      <c r="H418" s="228"/>
      <c r="I418" s="228"/>
      <c r="J418" s="228"/>
      <c r="K418" s="228"/>
      <c r="L418" s="228"/>
      <c r="M418" s="228"/>
      <c r="N418" s="228"/>
      <c r="O418" s="228"/>
      <c r="P418" s="228"/>
      <c r="Q418" s="228"/>
      <c r="R418" s="228"/>
      <c r="S418" s="228"/>
      <c r="T418" s="228"/>
      <c r="U418" s="228"/>
      <c r="V418" s="228"/>
      <c r="W418" s="228"/>
      <c r="X418" s="228"/>
      <c r="Y418" s="209"/>
      <c r="Z418" s="209"/>
      <c r="AA418" s="209"/>
      <c r="AB418" s="209"/>
      <c r="AC418" s="209"/>
      <c r="AD418" s="209"/>
      <c r="AE418" s="209"/>
      <c r="AF418" s="209"/>
      <c r="AG418" s="209" t="s">
        <v>173</v>
      </c>
      <c r="AH418" s="209">
        <v>0</v>
      </c>
      <c r="AI418" s="209"/>
      <c r="AJ418" s="209"/>
      <c r="AK418" s="209"/>
      <c r="AL418" s="209"/>
      <c r="AM418" s="209"/>
      <c r="AN418" s="209"/>
      <c r="AO418" s="209"/>
      <c r="AP418" s="209"/>
      <c r="AQ418" s="209"/>
      <c r="AR418" s="209"/>
      <c r="AS418" s="209"/>
      <c r="AT418" s="209"/>
      <c r="AU418" s="209"/>
      <c r="AV418" s="209"/>
      <c r="AW418" s="209"/>
      <c r="AX418" s="209"/>
      <c r="AY418" s="209"/>
      <c r="AZ418" s="209"/>
      <c r="BA418" s="209"/>
      <c r="BB418" s="209"/>
      <c r="BC418" s="209"/>
      <c r="BD418" s="209"/>
      <c r="BE418" s="209"/>
      <c r="BF418" s="209"/>
      <c r="BG418" s="209"/>
      <c r="BH418" s="209"/>
    </row>
    <row r="419" spans="1:60" outlineLevel="1" x14ac:dyDescent="0.25">
      <c r="A419" s="226"/>
      <c r="B419" s="227"/>
      <c r="C419" s="264" t="s">
        <v>174</v>
      </c>
      <c r="D419" s="260"/>
      <c r="E419" s="261">
        <v>4.2</v>
      </c>
      <c r="F419" s="228"/>
      <c r="G419" s="228"/>
      <c r="H419" s="228"/>
      <c r="I419" s="228"/>
      <c r="J419" s="228"/>
      <c r="K419" s="228"/>
      <c r="L419" s="228"/>
      <c r="M419" s="228"/>
      <c r="N419" s="228"/>
      <c r="O419" s="228"/>
      <c r="P419" s="228"/>
      <c r="Q419" s="228"/>
      <c r="R419" s="228"/>
      <c r="S419" s="228"/>
      <c r="T419" s="228"/>
      <c r="U419" s="228"/>
      <c r="V419" s="228"/>
      <c r="W419" s="228"/>
      <c r="X419" s="228"/>
      <c r="Y419" s="209"/>
      <c r="Z419" s="209"/>
      <c r="AA419" s="209"/>
      <c r="AB419" s="209"/>
      <c r="AC419" s="209"/>
      <c r="AD419" s="209"/>
      <c r="AE419" s="209"/>
      <c r="AF419" s="209"/>
      <c r="AG419" s="209" t="s">
        <v>173</v>
      </c>
      <c r="AH419" s="209">
        <v>0</v>
      </c>
      <c r="AI419" s="209"/>
      <c r="AJ419" s="209"/>
      <c r="AK419" s="209"/>
      <c r="AL419" s="209"/>
      <c r="AM419" s="209"/>
      <c r="AN419" s="209"/>
      <c r="AO419" s="209"/>
      <c r="AP419" s="209"/>
      <c r="AQ419" s="209"/>
      <c r="AR419" s="209"/>
      <c r="AS419" s="209"/>
      <c r="AT419" s="209"/>
      <c r="AU419" s="209"/>
      <c r="AV419" s="209"/>
      <c r="AW419" s="209"/>
      <c r="AX419" s="209"/>
      <c r="AY419" s="209"/>
      <c r="AZ419" s="209"/>
      <c r="BA419" s="209"/>
      <c r="BB419" s="209"/>
      <c r="BC419" s="209"/>
      <c r="BD419" s="209"/>
      <c r="BE419" s="209"/>
      <c r="BF419" s="209"/>
      <c r="BG419" s="209"/>
      <c r="BH419" s="209"/>
    </row>
    <row r="420" spans="1:60" outlineLevel="1" x14ac:dyDescent="0.25">
      <c r="A420" s="226"/>
      <c r="B420" s="227"/>
      <c r="C420" s="264" t="s">
        <v>175</v>
      </c>
      <c r="D420" s="260"/>
      <c r="E420" s="261">
        <v>1.08</v>
      </c>
      <c r="F420" s="228"/>
      <c r="G420" s="228"/>
      <c r="H420" s="228"/>
      <c r="I420" s="228"/>
      <c r="J420" s="228"/>
      <c r="K420" s="228"/>
      <c r="L420" s="228"/>
      <c r="M420" s="228"/>
      <c r="N420" s="228"/>
      <c r="O420" s="228"/>
      <c r="P420" s="228"/>
      <c r="Q420" s="228"/>
      <c r="R420" s="228"/>
      <c r="S420" s="228"/>
      <c r="T420" s="228"/>
      <c r="U420" s="228"/>
      <c r="V420" s="228"/>
      <c r="W420" s="228"/>
      <c r="X420" s="228"/>
      <c r="Y420" s="209"/>
      <c r="Z420" s="209"/>
      <c r="AA420" s="209"/>
      <c r="AB420" s="209"/>
      <c r="AC420" s="209"/>
      <c r="AD420" s="209"/>
      <c r="AE420" s="209"/>
      <c r="AF420" s="209"/>
      <c r="AG420" s="209" t="s">
        <v>173</v>
      </c>
      <c r="AH420" s="209">
        <v>0</v>
      </c>
      <c r="AI420" s="209"/>
      <c r="AJ420" s="209"/>
      <c r="AK420" s="209"/>
      <c r="AL420" s="209"/>
      <c r="AM420" s="209"/>
      <c r="AN420" s="209"/>
      <c r="AO420" s="209"/>
      <c r="AP420" s="209"/>
      <c r="AQ420" s="209"/>
      <c r="AR420" s="209"/>
      <c r="AS420" s="209"/>
      <c r="AT420" s="209"/>
      <c r="AU420" s="209"/>
      <c r="AV420" s="209"/>
      <c r="AW420" s="209"/>
      <c r="AX420" s="209"/>
      <c r="AY420" s="209"/>
      <c r="AZ420" s="209"/>
      <c r="BA420" s="209"/>
      <c r="BB420" s="209"/>
      <c r="BC420" s="209"/>
      <c r="BD420" s="209"/>
      <c r="BE420" s="209"/>
      <c r="BF420" s="209"/>
      <c r="BG420" s="209"/>
      <c r="BH420" s="209"/>
    </row>
    <row r="421" spans="1:60" outlineLevel="1" x14ac:dyDescent="0.25">
      <c r="A421" s="226"/>
      <c r="B421" s="227"/>
      <c r="C421" s="264" t="s">
        <v>228</v>
      </c>
      <c r="D421" s="260"/>
      <c r="E421" s="261">
        <v>16</v>
      </c>
      <c r="F421" s="228"/>
      <c r="G421" s="228"/>
      <c r="H421" s="228"/>
      <c r="I421" s="228"/>
      <c r="J421" s="228"/>
      <c r="K421" s="228"/>
      <c r="L421" s="228"/>
      <c r="M421" s="228"/>
      <c r="N421" s="228"/>
      <c r="O421" s="228"/>
      <c r="P421" s="228"/>
      <c r="Q421" s="228"/>
      <c r="R421" s="228"/>
      <c r="S421" s="228"/>
      <c r="T421" s="228"/>
      <c r="U421" s="228"/>
      <c r="V421" s="228"/>
      <c r="W421" s="228"/>
      <c r="X421" s="228"/>
      <c r="Y421" s="209"/>
      <c r="Z421" s="209"/>
      <c r="AA421" s="209"/>
      <c r="AB421" s="209"/>
      <c r="AC421" s="209"/>
      <c r="AD421" s="209"/>
      <c r="AE421" s="209"/>
      <c r="AF421" s="209"/>
      <c r="AG421" s="209" t="s">
        <v>173</v>
      </c>
      <c r="AH421" s="209">
        <v>0</v>
      </c>
      <c r="AI421" s="209"/>
      <c r="AJ421" s="209"/>
      <c r="AK421" s="209"/>
      <c r="AL421" s="209"/>
      <c r="AM421" s="209"/>
      <c r="AN421" s="209"/>
      <c r="AO421" s="209"/>
      <c r="AP421" s="209"/>
      <c r="AQ421" s="209"/>
      <c r="AR421" s="209"/>
      <c r="AS421" s="209"/>
      <c r="AT421" s="209"/>
      <c r="AU421" s="209"/>
      <c r="AV421" s="209"/>
      <c r="AW421" s="209"/>
      <c r="AX421" s="209"/>
      <c r="AY421" s="209"/>
      <c r="AZ421" s="209"/>
      <c r="BA421" s="209"/>
      <c r="BB421" s="209"/>
      <c r="BC421" s="209"/>
      <c r="BD421" s="209"/>
      <c r="BE421" s="209"/>
      <c r="BF421" s="209"/>
      <c r="BG421" s="209"/>
      <c r="BH421" s="209"/>
    </row>
    <row r="422" spans="1:60" x14ac:dyDescent="0.25">
      <c r="A422" s="231" t="s">
        <v>130</v>
      </c>
      <c r="B422" s="232" t="s">
        <v>96</v>
      </c>
      <c r="C422" s="250" t="s">
        <v>97</v>
      </c>
      <c r="D422" s="233"/>
      <c r="E422" s="234"/>
      <c r="F422" s="235"/>
      <c r="G422" s="236">
        <f>SUMIF(AG423:AG456,"&lt;&gt;NOR",G423:G456)</f>
        <v>0</v>
      </c>
      <c r="H422" s="230"/>
      <c r="I422" s="230">
        <f>SUM(I423:I456)</f>
        <v>21111.25</v>
      </c>
      <c r="J422" s="230"/>
      <c r="K422" s="230">
        <f>SUM(K423:K456)</f>
        <v>27964.750000000004</v>
      </c>
      <c r="L422" s="230"/>
      <c r="M422" s="230">
        <f>SUM(M423:M456)</f>
        <v>0</v>
      </c>
      <c r="N422" s="230"/>
      <c r="O422" s="230">
        <f>SUM(O423:O456)</f>
        <v>25.080000000000002</v>
      </c>
      <c r="P422" s="230"/>
      <c r="Q422" s="230">
        <f>SUM(Q423:Q456)</f>
        <v>0</v>
      </c>
      <c r="R422" s="230"/>
      <c r="S422" s="230"/>
      <c r="T422" s="230"/>
      <c r="U422" s="230"/>
      <c r="V422" s="230">
        <f>SUM(V423:V456)</f>
        <v>30.44</v>
      </c>
      <c r="W422" s="230"/>
      <c r="X422" s="230"/>
      <c r="AG422" t="s">
        <v>131</v>
      </c>
    </row>
    <row r="423" spans="1:60" outlineLevel="1" x14ac:dyDescent="0.25">
      <c r="A423" s="243">
        <v>173</v>
      </c>
      <c r="B423" s="244" t="s">
        <v>538</v>
      </c>
      <c r="C423" s="251" t="s">
        <v>539</v>
      </c>
      <c r="D423" s="245" t="s">
        <v>265</v>
      </c>
      <c r="E423" s="246">
        <v>1</v>
      </c>
      <c r="F423" s="247"/>
      <c r="G423" s="248">
        <f>ROUND(E423*F423,2)</f>
        <v>0</v>
      </c>
      <c r="H423" s="229">
        <v>0</v>
      </c>
      <c r="I423" s="228">
        <f>ROUND(E423*H423,2)</f>
        <v>0</v>
      </c>
      <c r="J423" s="229">
        <v>1725</v>
      </c>
      <c r="K423" s="228">
        <f>ROUND(E423*J423,2)</f>
        <v>1725</v>
      </c>
      <c r="L423" s="228">
        <v>15</v>
      </c>
      <c r="M423" s="228">
        <f>G423*(1+L423/100)</f>
        <v>0</v>
      </c>
      <c r="N423" s="228">
        <v>0</v>
      </c>
      <c r="O423" s="228">
        <f>ROUND(E423*N423,2)</f>
        <v>0</v>
      </c>
      <c r="P423" s="228">
        <v>0</v>
      </c>
      <c r="Q423" s="228">
        <f>ROUND(E423*P423,2)</f>
        <v>0</v>
      </c>
      <c r="R423" s="228"/>
      <c r="S423" s="228" t="s">
        <v>135</v>
      </c>
      <c r="T423" s="228" t="s">
        <v>136</v>
      </c>
      <c r="U423" s="228">
        <v>0</v>
      </c>
      <c r="V423" s="228">
        <f>ROUND(E423*U423,2)</f>
        <v>0</v>
      </c>
      <c r="W423" s="228"/>
      <c r="X423" s="228" t="s">
        <v>164</v>
      </c>
      <c r="Y423" s="209"/>
      <c r="Z423" s="209"/>
      <c r="AA423" s="209"/>
      <c r="AB423" s="209"/>
      <c r="AC423" s="209"/>
      <c r="AD423" s="209"/>
      <c r="AE423" s="209"/>
      <c r="AF423" s="209"/>
      <c r="AG423" s="209" t="s">
        <v>165</v>
      </c>
      <c r="AH423" s="209"/>
      <c r="AI423" s="209"/>
      <c r="AJ423" s="209"/>
      <c r="AK423" s="209"/>
      <c r="AL423" s="209"/>
      <c r="AM423" s="209"/>
      <c r="AN423" s="209"/>
      <c r="AO423" s="209"/>
      <c r="AP423" s="209"/>
      <c r="AQ423" s="209"/>
      <c r="AR423" s="209"/>
      <c r="AS423" s="209"/>
      <c r="AT423" s="209"/>
      <c r="AU423" s="209"/>
      <c r="AV423" s="209"/>
      <c r="AW423" s="209"/>
      <c r="AX423" s="209"/>
      <c r="AY423" s="209"/>
      <c r="AZ423" s="209"/>
      <c r="BA423" s="209"/>
      <c r="BB423" s="209"/>
      <c r="BC423" s="209"/>
      <c r="BD423" s="209"/>
      <c r="BE423" s="209"/>
      <c r="BF423" s="209"/>
      <c r="BG423" s="209"/>
      <c r="BH423" s="209"/>
    </row>
    <row r="424" spans="1:60" outlineLevel="1" x14ac:dyDescent="0.25">
      <c r="A424" s="243">
        <v>174</v>
      </c>
      <c r="B424" s="244" t="s">
        <v>540</v>
      </c>
      <c r="C424" s="251" t="s">
        <v>541</v>
      </c>
      <c r="D424" s="245" t="s">
        <v>270</v>
      </c>
      <c r="E424" s="246">
        <v>3</v>
      </c>
      <c r="F424" s="247"/>
      <c r="G424" s="248">
        <f>ROUND(E424*F424,2)</f>
        <v>0</v>
      </c>
      <c r="H424" s="229">
        <v>0</v>
      </c>
      <c r="I424" s="228">
        <f>ROUND(E424*H424,2)</f>
        <v>0</v>
      </c>
      <c r="J424" s="229">
        <v>595.70000000000005</v>
      </c>
      <c r="K424" s="228">
        <f>ROUND(E424*J424,2)</f>
        <v>1787.1</v>
      </c>
      <c r="L424" s="228">
        <v>15</v>
      </c>
      <c r="M424" s="228">
        <f>G424*(1+L424/100)</f>
        <v>0</v>
      </c>
      <c r="N424" s="228">
        <v>0</v>
      </c>
      <c r="O424" s="228">
        <f>ROUND(E424*N424,2)</f>
        <v>0</v>
      </c>
      <c r="P424" s="228">
        <v>0</v>
      </c>
      <c r="Q424" s="228">
        <f>ROUND(E424*P424,2)</f>
        <v>0</v>
      </c>
      <c r="R424" s="228"/>
      <c r="S424" s="228" t="s">
        <v>135</v>
      </c>
      <c r="T424" s="228" t="s">
        <v>136</v>
      </c>
      <c r="U424" s="228">
        <v>0</v>
      </c>
      <c r="V424" s="228">
        <f>ROUND(E424*U424,2)</f>
        <v>0</v>
      </c>
      <c r="W424" s="228"/>
      <c r="X424" s="228" t="s">
        <v>164</v>
      </c>
      <c r="Y424" s="209"/>
      <c r="Z424" s="209"/>
      <c r="AA424" s="209"/>
      <c r="AB424" s="209"/>
      <c r="AC424" s="209"/>
      <c r="AD424" s="209"/>
      <c r="AE424" s="209"/>
      <c r="AF424" s="209"/>
      <c r="AG424" s="209" t="s">
        <v>165</v>
      </c>
      <c r="AH424" s="209"/>
      <c r="AI424" s="209"/>
      <c r="AJ424" s="209"/>
      <c r="AK424" s="209"/>
      <c r="AL424" s="209"/>
      <c r="AM424" s="209"/>
      <c r="AN424" s="209"/>
      <c r="AO424" s="209"/>
      <c r="AP424" s="209"/>
      <c r="AQ424" s="209"/>
      <c r="AR424" s="209"/>
      <c r="AS424" s="209"/>
      <c r="AT424" s="209"/>
      <c r="AU424" s="209"/>
      <c r="AV424" s="209"/>
      <c r="AW424" s="209"/>
      <c r="AX424" s="209"/>
      <c r="AY424" s="209"/>
      <c r="AZ424" s="209"/>
      <c r="BA424" s="209"/>
      <c r="BB424" s="209"/>
      <c r="BC424" s="209"/>
      <c r="BD424" s="209"/>
      <c r="BE424" s="209"/>
      <c r="BF424" s="209"/>
      <c r="BG424" s="209"/>
      <c r="BH424" s="209"/>
    </row>
    <row r="425" spans="1:60" outlineLevel="1" x14ac:dyDescent="0.25">
      <c r="A425" s="243">
        <v>175</v>
      </c>
      <c r="B425" s="244" t="s">
        <v>542</v>
      </c>
      <c r="C425" s="251" t="s">
        <v>543</v>
      </c>
      <c r="D425" s="245" t="s">
        <v>270</v>
      </c>
      <c r="E425" s="246">
        <v>5</v>
      </c>
      <c r="F425" s="247"/>
      <c r="G425" s="248">
        <f>ROUND(E425*F425,2)</f>
        <v>0</v>
      </c>
      <c r="H425" s="229">
        <v>0</v>
      </c>
      <c r="I425" s="228">
        <f>ROUND(E425*H425,2)</f>
        <v>0</v>
      </c>
      <c r="J425" s="229">
        <v>402.5</v>
      </c>
      <c r="K425" s="228">
        <f>ROUND(E425*J425,2)</f>
        <v>2012.5</v>
      </c>
      <c r="L425" s="228">
        <v>15</v>
      </c>
      <c r="M425" s="228">
        <f>G425*(1+L425/100)</f>
        <v>0</v>
      </c>
      <c r="N425" s="228">
        <v>0</v>
      </c>
      <c r="O425" s="228">
        <f>ROUND(E425*N425,2)</f>
        <v>0</v>
      </c>
      <c r="P425" s="228">
        <v>0</v>
      </c>
      <c r="Q425" s="228">
        <f>ROUND(E425*P425,2)</f>
        <v>0</v>
      </c>
      <c r="R425" s="228"/>
      <c r="S425" s="228" t="s">
        <v>135</v>
      </c>
      <c r="T425" s="228" t="s">
        <v>136</v>
      </c>
      <c r="U425" s="228">
        <v>0</v>
      </c>
      <c r="V425" s="228">
        <f>ROUND(E425*U425,2)</f>
        <v>0</v>
      </c>
      <c r="W425" s="228"/>
      <c r="X425" s="228" t="s">
        <v>164</v>
      </c>
      <c r="Y425" s="209"/>
      <c r="Z425" s="209"/>
      <c r="AA425" s="209"/>
      <c r="AB425" s="209"/>
      <c r="AC425" s="209"/>
      <c r="AD425" s="209"/>
      <c r="AE425" s="209"/>
      <c r="AF425" s="209"/>
      <c r="AG425" s="209" t="s">
        <v>165</v>
      </c>
      <c r="AH425" s="209"/>
      <c r="AI425" s="209"/>
      <c r="AJ425" s="209"/>
      <c r="AK425" s="209"/>
      <c r="AL425" s="209"/>
      <c r="AM425" s="209"/>
      <c r="AN425" s="209"/>
      <c r="AO425" s="209"/>
      <c r="AP425" s="209"/>
      <c r="AQ425" s="209"/>
      <c r="AR425" s="209"/>
      <c r="AS425" s="209"/>
      <c r="AT425" s="209"/>
      <c r="AU425" s="209"/>
      <c r="AV425" s="209"/>
      <c r="AW425" s="209"/>
      <c r="AX425" s="209"/>
      <c r="AY425" s="209"/>
      <c r="AZ425" s="209"/>
      <c r="BA425" s="209"/>
      <c r="BB425" s="209"/>
      <c r="BC425" s="209"/>
      <c r="BD425" s="209"/>
      <c r="BE425" s="209"/>
      <c r="BF425" s="209"/>
      <c r="BG425" s="209"/>
      <c r="BH425" s="209"/>
    </row>
    <row r="426" spans="1:60" outlineLevel="1" x14ac:dyDescent="0.25">
      <c r="A426" s="243">
        <v>176</v>
      </c>
      <c r="B426" s="244" t="s">
        <v>544</v>
      </c>
      <c r="C426" s="251" t="s">
        <v>545</v>
      </c>
      <c r="D426" s="245" t="s">
        <v>265</v>
      </c>
      <c r="E426" s="246">
        <v>1</v>
      </c>
      <c r="F426" s="247"/>
      <c r="G426" s="248">
        <f>ROUND(E426*F426,2)</f>
        <v>0</v>
      </c>
      <c r="H426" s="229">
        <v>0</v>
      </c>
      <c r="I426" s="228">
        <f>ROUND(E426*H426,2)</f>
        <v>0</v>
      </c>
      <c r="J426" s="229">
        <v>4025</v>
      </c>
      <c r="K426" s="228">
        <f>ROUND(E426*J426,2)</f>
        <v>4025</v>
      </c>
      <c r="L426" s="228">
        <v>15</v>
      </c>
      <c r="M426" s="228">
        <f>G426*(1+L426/100)</f>
        <v>0</v>
      </c>
      <c r="N426" s="228">
        <v>0</v>
      </c>
      <c r="O426" s="228">
        <f>ROUND(E426*N426,2)</f>
        <v>0</v>
      </c>
      <c r="P426" s="228">
        <v>0</v>
      </c>
      <c r="Q426" s="228">
        <f>ROUND(E426*P426,2)</f>
        <v>0</v>
      </c>
      <c r="R426" s="228"/>
      <c r="S426" s="228" t="s">
        <v>135</v>
      </c>
      <c r="T426" s="228" t="s">
        <v>136</v>
      </c>
      <c r="U426" s="228">
        <v>0</v>
      </c>
      <c r="V426" s="228">
        <f>ROUND(E426*U426,2)</f>
        <v>0</v>
      </c>
      <c r="W426" s="228"/>
      <c r="X426" s="228" t="s">
        <v>164</v>
      </c>
      <c r="Y426" s="209"/>
      <c r="Z426" s="209"/>
      <c r="AA426" s="209"/>
      <c r="AB426" s="209"/>
      <c r="AC426" s="209"/>
      <c r="AD426" s="209"/>
      <c r="AE426" s="209"/>
      <c r="AF426" s="209"/>
      <c r="AG426" s="209" t="s">
        <v>165</v>
      </c>
      <c r="AH426" s="209"/>
      <c r="AI426" s="209"/>
      <c r="AJ426" s="209"/>
      <c r="AK426" s="209"/>
      <c r="AL426" s="209"/>
      <c r="AM426" s="209"/>
      <c r="AN426" s="209"/>
      <c r="AO426" s="209"/>
      <c r="AP426" s="209"/>
      <c r="AQ426" s="209"/>
      <c r="AR426" s="209"/>
      <c r="AS426" s="209"/>
      <c r="AT426" s="209"/>
      <c r="AU426" s="209"/>
      <c r="AV426" s="209"/>
      <c r="AW426" s="209"/>
      <c r="AX426" s="209"/>
      <c r="AY426" s="209"/>
      <c r="AZ426" s="209"/>
      <c r="BA426" s="209"/>
      <c r="BB426" s="209"/>
      <c r="BC426" s="209"/>
      <c r="BD426" s="209"/>
      <c r="BE426" s="209"/>
      <c r="BF426" s="209"/>
      <c r="BG426" s="209"/>
      <c r="BH426" s="209"/>
    </row>
    <row r="427" spans="1:60" outlineLevel="1" x14ac:dyDescent="0.25">
      <c r="A427" s="243">
        <v>177</v>
      </c>
      <c r="B427" s="244" t="s">
        <v>546</v>
      </c>
      <c r="C427" s="251" t="s">
        <v>547</v>
      </c>
      <c r="D427" s="245" t="s">
        <v>163</v>
      </c>
      <c r="E427" s="246">
        <v>1</v>
      </c>
      <c r="F427" s="247"/>
      <c r="G427" s="248">
        <f>ROUND(E427*F427,2)</f>
        <v>0</v>
      </c>
      <c r="H427" s="229">
        <v>1138.5</v>
      </c>
      <c r="I427" s="228">
        <f>ROUND(E427*H427,2)</f>
        <v>1138.5</v>
      </c>
      <c r="J427" s="229">
        <v>0</v>
      </c>
      <c r="K427" s="228">
        <f>ROUND(E427*J427,2)</f>
        <v>0</v>
      </c>
      <c r="L427" s="228">
        <v>15</v>
      </c>
      <c r="M427" s="228">
        <f>G427*(1+L427/100)</f>
        <v>0</v>
      </c>
      <c r="N427" s="228">
        <v>4.0000000000000001E-3</v>
      </c>
      <c r="O427" s="228">
        <f>ROUND(E427*N427,2)</f>
        <v>0</v>
      </c>
      <c r="P427" s="228">
        <v>0</v>
      </c>
      <c r="Q427" s="228">
        <f>ROUND(E427*P427,2)</f>
        <v>0</v>
      </c>
      <c r="R427" s="228"/>
      <c r="S427" s="228" t="s">
        <v>135</v>
      </c>
      <c r="T427" s="228" t="s">
        <v>136</v>
      </c>
      <c r="U427" s="228">
        <v>0</v>
      </c>
      <c r="V427" s="228">
        <f>ROUND(E427*U427,2)</f>
        <v>0</v>
      </c>
      <c r="W427" s="228"/>
      <c r="X427" s="228" t="s">
        <v>159</v>
      </c>
      <c r="Y427" s="209"/>
      <c r="Z427" s="209"/>
      <c r="AA427" s="209"/>
      <c r="AB427" s="209"/>
      <c r="AC427" s="209"/>
      <c r="AD427" s="209"/>
      <c r="AE427" s="209"/>
      <c r="AF427" s="209"/>
      <c r="AG427" s="209" t="s">
        <v>160</v>
      </c>
      <c r="AH427" s="209"/>
      <c r="AI427" s="209"/>
      <c r="AJ427" s="209"/>
      <c r="AK427" s="209"/>
      <c r="AL427" s="209"/>
      <c r="AM427" s="209"/>
      <c r="AN427" s="209"/>
      <c r="AO427" s="209"/>
      <c r="AP427" s="209"/>
      <c r="AQ427" s="209"/>
      <c r="AR427" s="209"/>
      <c r="AS427" s="209"/>
      <c r="AT427" s="209"/>
      <c r="AU427" s="209"/>
      <c r="AV427" s="209"/>
      <c r="AW427" s="209"/>
      <c r="AX427" s="209"/>
      <c r="AY427" s="209"/>
      <c r="AZ427" s="209"/>
      <c r="BA427" s="209"/>
      <c r="BB427" s="209"/>
      <c r="BC427" s="209"/>
      <c r="BD427" s="209"/>
      <c r="BE427" s="209"/>
      <c r="BF427" s="209"/>
      <c r="BG427" s="209"/>
      <c r="BH427" s="209"/>
    </row>
    <row r="428" spans="1:60" outlineLevel="1" x14ac:dyDescent="0.25">
      <c r="A428" s="243">
        <v>178</v>
      </c>
      <c r="B428" s="244" t="s">
        <v>548</v>
      </c>
      <c r="C428" s="251" t="s">
        <v>549</v>
      </c>
      <c r="D428" s="245" t="s">
        <v>163</v>
      </c>
      <c r="E428" s="246">
        <v>1</v>
      </c>
      <c r="F428" s="247"/>
      <c r="G428" s="248">
        <f>ROUND(E428*F428,2)</f>
        <v>0</v>
      </c>
      <c r="H428" s="229">
        <v>1124.7</v>
      </c>
      <c r="I428" s="228">
        <f>ROUND(E428*H428,2)</f>
        <v>1124.7</v>
      </c>
      <c r="J428" s="229">
        <v>0</v>
      </c>
      <c r="K428" s="228">
        <f>ROUND(E428*J428,2)</f>
        <v>0</v>
      </c>
      <c r="L428" s="228">
        <v>15</v>
      </c>
      <c r="M428" s="228">
        <f>G428*(1+L428/100)</f>
        <v>0</v>
      </c>
      <c r="N428" s="228">
        <v>2.63E-2</v>
      </c>
      <c r="O428" s="228">
        <f>ROUND(E428*N428,2)</f>
        <v>0.03</v>
      </c>
      <c r="P428" s="228">
        <v>0</v>
      </c>
      <c r="Q428" s="228">
        <f>ROUND(E428*P428,2)</f>
        <v>0</v>
      </c>
      <c r="R428" s="228"/>
      <c r="S428" s="228" t="s">
        <v>135</v>
      </c>
      <c r="T428" s="228" t="s">
        <v>136</v>
      </c>
      <c r="U428" s="228">
        <v>0</v>
      </c>
      <c r="V428" s="228">
        <f>ROUND(E428*U428,2)</f>
        <v>0</v>
      </c>
      <c r="W428" s="228"/>
      <c r="X428" s="228" t="s">
        <v>159</v>
      </c>
      <c r="Y428" s="209"/>
      <c r="Z428" s="209"/>
      <c r="AA428" s="209"/>
      <c r="AB428" s="209"/>
      <c r="AC428" s="209"/>
      <c r="AD428" s="209"/>
      <c r="AE428" s="209"/>
      <c r="AF428" s="209"/>
      <c r="AG428" s="209" t="s">
        <v>160</v>
      </c>
      <c r="AH428" s="209"/>
      <c r="AI428" s="209"/>
      <c r="AJ428" s="209"/>
      <c r="AK428" s="209"/>
      <c r="AL428" s="209"/>
      <c r="AM428" s="209"/>
      <c r="AN428" s="209"/>
      <c r="AO428" s="209"/>
      <c r="AP428" s="209"/>
      <c r="AQ428" s="209"/>
      <c r="AR428" s="209"/>
      <c r="AS428" s="209"/>
      <c r="AT428" s="209"/>
      <c r="AU428" s="209"/>
      <c r="AV428" s="209"/>
      <c r="AW428" s="209"/>
      <c r="AX428" s="209"/>
      <c r="AY428" s="209"/>
      <c r="AZ428" s="209"/>
      <c r="BA428" s="209"/>
      <c r="BB428" s="209"/>
      <c r="BC428" s="209"/>
      <c r="BD428" s="209"/>
      <c r="BE428" s="209"/>
      <c r="BF428" s="209"/>
      <c r="BG428" s="209"/>
      <c r="BH428" s="209"/>
    </row>
    <row r="429" spans="1:60" outlineLevel="1" x14ac:dyDescent="0.25">
      <c r="A429" s="243">
        <v>179</v>
      </c>
      <c r="B429" s="244" t="s">
        <v>550</v>
      </c>
      <c r="C429" s="251" t="s">
        <v>551</v>
      </c>
      <c r="D429" s="245" t="s">
        <v>552</v>
      </c>
      <c r="E429" s="246">
        <v>25</v>
      </c>
      <c r="F429" s="247"/>
      <c r="G429" s="248">
        <f>ROUND(E429*F429,2)</f>
        <v>0</v>
      </c>
      <c r="H429" s="229">
        <v>13.8</v>
      </c>
      <c r="I429" s="228">
        <f>ROUND(E429*H429,2)</f>
        <v>345</v>
      </c>
      <c r="J429" s="229">
        <v>0</v>
      </c>
      <c r="K429" s="228">
        <f>ROUND(E429*J429,2)</f>
        <v>0</v>
      </c>
      <c r="L429" s="228">
        <v>15</v>
      </c>
      <c r="M429" s="228">
        <f>G429*(1+L429/100)</f>
        <v>0</v>
      </c>
      <c r="N429" s="228">
        <v>1</v>
      </c>
      <c r="O429" s="228">
        <f>ROUND(E429*N429,2)</f>
        <v>25</v>
      </c>
      <c r="P429" s="228">
        <v>0</v>
      </c>
      <c r="Q429" s="228">
        <f>ROUND(E429*P429,2)</f>
        <v>0</v>
      </c>
      <c r="R429" s="228" t="s">
        <v>444</v>
      </c>
      <c r="S429" s="228" t="s">
        <v>168</v>
      </c>
      <c r="T429" s="228" t="s">
        <v>136</v>
      </c>
      <c r="U429" s="228">
        <v>0</v>
      </c>
      <c r="V429" s="228">
        <f>ROUND(E429*U429,2)</f>
        <v>0</v>
      </c>
      <c r="W429" s="228"/>
      <c r="X429" s="228" t="s">
        <v>159</v>
      </c>
      <c r="Y429" s="209"/>
      <c r="Z429" s="209"/>
      <c r="AA429" s="209"/>
      <c r="AB429" s="209"/>
      <c r="AC429" s="209"/>
      <c r="AD429" s="209"/>
      <c r="AE429" s="209"/>
      <c r="AF429" s="209"/>
      <c r="AG429" s="209" t="s">
        <v>160</v>
      </c>
      <c r="AH429" s="209"/>
      <c r="AI429" s="209"/>
      <c r="AJ429" s="209"/>
      <c r="AK429" s="209"/>
      <c r="AL429" s="209"/>
      <c r="AM429" s="209"/>
      <c r="AN429" s="209"/>
      <c r="AO429" s="209"/>
      <c r="AP429" s="209"/>
      <c r="AQ429" s="209"/>
      <c r="AR429" s="209"/>
      <c r="AS429" s="209"/>
      <c r="AT429" s="209"/>
      <c r="AU429" s="209"/>
      <c r="AV429" s="209"/>
      <c r="AW429" s="209"/>
      <c r="AX429" s="209"/>
      <c r="AY429" s="209"/>
      <c r="AZ429" s="209"/>
      <c r="BA429" s="209"/>
      <c r="BB429" s="209"/>
      <c r="BC429" s="209"/>
      <c r="BD429" s="209"/>
      <c r="BE429" s="209"/>
      <c r="BF429" s="209"/>
      <c r="BG429" s="209"/>
      <c r="BH429" s="209"/>
    </row>
    <row r="430" spans="1:60" outlineLevel="1" x14ac:dyDescent="0.25">
      <c r="A430" s="243">
        <v>180</v>
      </c>
      <c r="B430" s="244" t="s">
        <v>553</v>
      </c>
      <c r="C430" s="251" t="s">
        <v>554</v>
      </c>
      <c r="D430" s="245" t="s">
        <v>163</v>
      </c>
      <c r="E430" s="246">
        <v>6</v>
      </c>
      <c r="F430" s="247"/>
      <c r="G430" s="248">
        <f>ROUND(E430*F430,2)</f>
        <v>0</v>
      </c>
      <c r="H430" s="229">
        <v>0</v>
      </c>
      <c r="I430" s="228">
        <f>ROUND(E430*H430,2)</f>
        <v>0</v>
      </c>
      <c r="J430" s="229">
        <v>28.6</v>
      </c>
      <c r="K430" s="228">
        <f>ROUND(E430*J430,2)</f>
        <v>171.6</v>
      </c>
      <c r="L430" s="228">
        <v>15</v>
      </c>
      <c r="M430" s="228">
        <f>G430*(1+L430/100)</f>
        <v>0</v>
      </c>
      <c r="N430" s="228">
        <v>0</v>
      </c>
      <c r="O430" s="228">
        <f>ROUND(E430*N430,2)</f>
        <v>0</v>
      </c>
      <c r="P430" s="228">
        <v>0</v>
      </c>
      <c r="Q430" s="228">
        <f>ROUND(E430*P430,2)</f>
        <v>0</v>
      </c>
      <c r="R430" s="228"/>
      <c r="S430" s="228" t="s">
        <v>168</v>
      </c>
      <c r="T430" s="228" t="s">
        <v>136</v>
      </c>
      <c r="U430" s="228">
        <v>5.0500000000000003E-2</v>
      </c>
      <c r="V430" s="228">
        <f>ROUND(E430*U430,2)</f>
        <v>0.3</v>
      </c>
      <c r="W430" s="228"/>
      <c r="X430" s="228" t="s">
        <v>164</v>
      </c>
      <c r="Y430" s="209"/>
      <c r="Z430" s="209"/>
      <c r="AA430" s="209"/>
      <c r="AB430" s="209"/>
      <c r="AC430" s="209"/>
      <c r="AD430" s="209"/>
      <c r="AE430" s="209"/>
      <c r="AF430" s="209"/>
      <c r="AG430" s="209" t="s">
        <v>165</v>
      </c>
      <c r="AH430" s="209"/>
      <c r="AI430" s="209"/>
      <c r="AJ430" s="209"/>
      <c r="AK430" s="209"/>
      <c r="AL430" s="209"/>
      <c r="AM430" s="209"/>
      <c r="AN430" s="209"/>
      <c r="AO430" s="209"/>
      <c r="AP430" s="209"/>
      <c r="AQ430" s="209"/>
      <c r="AR430" s="209"/>
      <c r="AS430" s="209"/>
      <c r="AT430" s="209"/>
      <c r="AU430" s="209"/>
      <c r="AV430" s="209"/>
      <c r="AW430" s="209"/>
      <c r="AX430" s="209"/>
      <c r="AY430" s="209"/>
      <c r="AZ430" s="209"/>
      <c r="BA430" s="209"/>
      <c r="BB430" s="209"/>
      <c r="BC430" s="209"/>
      <c r="BD430" s="209"/>
      <c r="BE430" s="209"/>
      <c r="BF430" s="209"/>
      <c r="BG430" s="209"/>
      <c r="BH430" s="209"/>
    </row>
    <row r="431" spans="1:60" outlineLevel="1" x14ac:dyDescent="0.25">
      <c r="A431" s="243">
        <v>181</v>
      </c>
      <c r="B431" s="244" t="s">
        <v>555</v>
      </c>
      <c r="C431" s="251" t="s">
        <v>556</v>
      </c>
      <c r="D431" s="245" t="s">
        <v>163</v>
      </c>
      <c r="E431" s="246">
        <v>2</v>
      </c>
      <c r="F431" s="247"/>
      <c r="G431" s="248">
        <f>ROUND(E431*F431,2)</f>
        <v>0</v>
      </c>
      <c r="H431" s="229">
        <v>0</v>
      </c>
      <c r="I431" s="228">
        <f>ROUND(E431*H431,2)</f>
        <v>0</v>
      </c>
      <c r="J431" s="229">
        <v>34</v>
      </c>
      <c r="K431" s="228">
        <f>ROUND(E431*J431,2)</f>
        <v>68</v>
      </c>
      <c r="L431" s="228">
        <v>15</v>
      </c>
      <c r="M431" s="228">
        <f>G431*(1+L431/100)</f>
        <v>0</v>
      </c>
      <c r="N431" s="228">
        <v>0</v>
      </c>
      <c r="O431" s="228">
        <f>ROUND(E431*N431,2)</f>
        <v>0</v>
      </c>
      <c r="P431" s="228">
        <v>0</v>
      </c>
      <c r="Q431" s="228">
        <f>ROUND(E431*P431,2)</f>
        <v>0</v>
      </c>
      <c r="R431" s="228"/>
      <c r="S431" s="228" t="s">
        <v>168</v>
      </c>
      <c r="T431" s="228" t="s">
        <v>136</v>
      </c>
      <c r="U431" s="228">
        <v>0.06</v>
      </c>
      <c r="V431" s="228">
        <f>ROUND(E431*U431,2)</f>
        <v>0.12</v>
      </c>
      <c r="W431" s="228"/>
      <c r="X431" s="228" t="s">
        <v>164</v>
      </c>
      <c r="Y431" s="209"/>
      <c r="Z431" s="209"/>
      <c r="AA431" s="209"/>
      <c r="AB431" s="209"/>
      <c r="AC431" s="209"/>
      <c r="AD431" s="209"/>
      <c r="AE431" s="209"/>
      <c r="AF431" s="209"/>
      <c r="AG431" s="209" t="s">
        <v>165</v>
      </c>
      <c r="AH431" s="209"/>
      <c r="AI431" s="209"/>
      <c r="AJ431" s="209"/>
      <c r="AK431" s="209"/>
      <c r="AL431" s="209"/>
      <c r="AM431" s="209"/>
      <c r="AN431" s="209"/>
      <c r="AO431" s="209"/>
      <c r="AP431" s="209"/>
      <c r="AQ431" s="209"/>
      <c r="AR431" s="209"/>
      <c r="AS431" s="209"/>
      <c r="AT431" s="209"/>
      <c r="AU431" s="209"/>
      <c r="AV431" s="209"/>
      <c r="AW431" s="209"/>
      <c r="AX431" s="209"/>
      <c r="AY431" s="209"/>
      <c r="AZ431" s="209"/>
      <c r="BA431" s="209"/>
      <c r="BB431" s="209"/>
      <c r="BC431" s="209"/>
      <c r="BD431" s="209"/>
      <c r="BE431" s="209"/>
      <c r="BF431" s="209"/>
      <c r="BG431" s="209"/>
      <c r="BH431" s="209"/>
    </row>
    <row r="432" spans="1:60" outlineLevel="1" x14ac:dyDescent="0.25">
      <c r="A432" s="243">
        <v>182</v>
      </c>
      <c r="B432" s="244" t="s">
        <v>557</v>
      </c>
      <c r="C432" s="251" t="s">
        <v>558</v>
      </c>
      <c r="D432" s="245" t="s">
        <v>163</v>
      </c>
      <c r="E432" s="246">
        <v>8</v>
      </c>
      <c r="F432" s="247"/>
      <c r="G432" s="248">
        <f>ROUND(E432*F432,2)</f>
        <v>0</v>
      </c>
      <c r="H432" s="229">
        <v>0</v>
      </c>
      <c r="I432" s="228">
        <f>ROUND(E432*H432,2)</f>
        <v>0</v>
      </c>
      <c r="J432" s="229">
        <v>173.7</v>
      </c>
      <c r="K432" s="228">
        <f>ROUND(E432*J432,2)</f>
        <v>1389.6</v>
      </c>
      <c r="L432" s="228">
        <v>15</v>
      </c>
      <c r="M432" s="228">
        <f>G432*(1+L432/100)</f>
        <v>0</v>
      </c>
      <c r="N432" s="228">
        <v>0</v>
      </c>
      <c r="O432" s="228">
        <f>ROUND(E432*N432,2)</f>
        <v>0</v>
      </c>
      <c r="P432" s="228">
        <v>0</v>
      </c>
      <c r="Q432" s="228">
        <f>ROUND(E432*P432,2)</f>
        <v>0</v>
      </c>
      <c r="R432" s="228"/>
      <c r="S432" s="228" t="s">
        <v>168</v>
      </c>
      <c r="T432" s="228" t="s">
        <v>136</v>
      </c>
      <c r="U432" s="228">
        <v>0.30567</v>
      </c>
      <c r="V432" s="228">
        <f>ROUND(E432*U432,2)</f>
        <v>2.4500000000000002</v>
      </c>
      <c r="W432" s="228"/>
      <c r="X432" s="228" t="s">
        <v>164</v>
      </c>
      <c r="Y432" s="209"/>
      <c r="Z432" s="209"/>
      <c r="AA432" s="209"/>
      <c r="AB432" s="209"/>
      <c r="AC432" s="209"/>
      <c r="AD432" s="209"/>
      <c r="AE432" s="209"/>
      <c r="AF432" s="209"/>
      <c r="AG432" s="209" t="s">
        <v>165</v>
      </c>
      <c r="AH432" s="209"/>
      <c r="AI432" s="209"/>
      <c r="AJ432" s="209"/>
      <c r="AK432" s="209"/>
      <c r="AL432" s="209"/>
      <c r="AM432" s="209"/>
      <c r="AN432" s="209"/>
      <c r="AO432" s="209"/>
      <c r="AP432" s="209"/>
      <c r="AQ432" s="209"/>
      <c r="AR432" s="209"/>
      <c r="AS432" s="209"/>
      <c r="AT432" s="209"/>
      <c r="AU432" s="209"/>
      <c r="AV432" s="209"/>
      <c r="AW432" s="209"/>
      <c r="AX432" s="209"/>
      <c r="AY432" s="209"/>
      <c r="AZ432" s="209"/>
      <c r="BA432" s="209"/>
      <c r="BB432" s="209"/>
      <c r="BC432" s="209"/>
      <c r="BD432" s="209"/>
      <c r="BE432" s="209"/>
      <c r="BF432" s="209"/>
      <c r="BG432" s="209"/>
      <c r="BH432" s="209"/>
    </row>
    <row r="433" spans="1:60" ht="20.399999999999999" outlineLevel="1" x14ac:dyDescent="0.25">
      <c r="A433" s="243">
        <v>183</v>
      </c>
      <c r="B433" s="244" t="s">
        <v>559</v>
      </c>
      <c r="C433" s="251" t="s">
        <v>560</v>
      </c>
      <c r="D433" s="245" t="s">
        <v>163</v>
      </c>
      <c r="E433" s="246">
        <v>10</v>
      </c>
      <c r="F433" s="247"/>
      <c r="G433" s="248">
        <f>ROUND(E433*F433,2)</f>
        <v>0</v>
      </c>
      <c r="H433" s="229">
        <v>277.19</v>
      </c>
      <c r="I433" s="228">
        <f>ROUND(E433*H433,2)</f>
        <v>2771.9</v>
      </c>
      <c r="J433" s="229">
        <v>163.81</v>
      </c>
      <c r="K433" s="228">
        <f>ROUND(E433*J433,2)</f>
        <v>1638.1</v>
      </c>
      <c r="L433" s="228">
        <v>15</v>
      </c>
      <c r="M433" s="228">
        <f>G433*(1+L433/100)</f>
        <v>0</v>
      </c>
      <c r="N433" s="228">
        <v>1E-4</v>
      </c>
      <c r="O433" s="228">
        <f>ROUND(E433*N433,2)</f>
        <v>0</v>
      </c>
      <c r="P433" s="228">
        <v>0</v>
      </c>
      <c r="Q433" s="228">
        <f>ROUND(E433*P433,2)</f>
        <v>0</v>
      </c>
      <c r="R433" s="228"/>
      <c r="S433" s="228" t="s">
        <v>168</v>
      </c>
      <c r="T433" s="228" t="s">
        <v>136</v>
      </c>
      <c r="U433" s="228">
        <v>0.249</v>
      </c>
      <c r="V433" s="228">
        <f>ROUND(E433*U433,2)</f>
        <v>2.4900000000000002</v>
      </c>
      <c r="W433" s="228"/>
      <c r="X433" s="228" t="s">
        <v>164</v>
      </c>
      <c r="Y433" s="209"/>
      <c r="Z433" s="209"/>
      <c r="AA433" s="209"/>
      <c r="AB433" s="209"/>
      <c r="AC433" s="209"/>
      <c r="AD433" s="209"/>
      <c r="AE433" s="209"/>
      <c r="AF433" s="209"/>
      <c r="AG433" s="209" t="s">
        <v>165</v>
      </c>
      <c r="AH433" s="209"/>
      <c r="AI433" s="209"/>
      <c r="AJ433" s="209"/>
      <c r="AK433" s="209"/>
      <c r="AL433" s="209"/>
      <c r="AM433" s="209"/>
      <c r="AN433" s="209"/>
      <c r="AO433" s="209"/>
      <c r="AP433" s="209"/>
      <c r="AQ433" s="209"/>
      <c r="AR433" s="209"/>
      <c r="AS433" s="209"/>
      <c r="AT433" s="209"/>
      <c r="AU433" s="209"/>
      <c r="AV433" s="209"/>
      <c r="AW433" s="209"/>
      <c r="AX433" s="209"/>
      <c r="AY433" s="209"/>
      <c r="AZ433" s="209"/>
      <c r="BA433" s="209"/>
      <c r="BB433" s="209"/>
      <c r="BC433" s="209"/>
      <c r="BD433" s="209"/>
      <c r="BE433" s="209"/>
      <c r="BF433" s="209"/>
      <c r="BG433" s="209"/>
      <c r="BH433" s="209"/>
    </row>
    <row r="434" spans="1:60" outlineLevel="1" x14ac:dyDescent="0.25">
      <c r="A434" s="243">
        <v>184</v>
      </c>
      <c r="B434" s="244" t="s">
        <v>561</v>
      </c>
      <c r="C434" s="251" t="s">
        <v>562</v>
      </c>
      <c r="D434" s="245" t="s">
        <v>163</v>
      </c>
      <c r="E434" s="246">
        <v>6</v>
      </c>
      <c r="F434" s="247"/>
      <c r="G434" s="248">
        <f>ROUND(E434*F434,2)</f>
        <v>0</v>
      </c>
      <c r="H434" s="229">
        <v>0</v>
      </c>
      <c r="I434" s="228">
        <f>ROUND(E434*H434,2)</f>
        <v>0</v>
      </c>
      <c r="J434" s="229">
        <v>192.6</v>
      </c>
      <c r="K434" s="228">
        <f>ROUND(E434*J434,2)</f>
        <v>1155.5999999999999</v>
      </c>
      <c r="L434" s="228">
        <v>15</v>
      </c>
      <c r="M434" s="228">
        <f>G434*(1+L434/100)</f>
        <v>0</v>
      </c>
      <c r="N434" s="228">
        <v>0</v>
      </c>
      <c r="O434" s="228">
        <f>ROUND(E434*N434,2)</f>
        <v>0</v>
      </c>
      <c r="P434" s="228">
        <v>0</v>
      </c>
      <c r="Q434" s="228">
        <f>ROUND(E434*P434,2)</f>
        <v>0</v>
      </c>
      <c r="R434" s="228"/>
      <c r="S434" s="228" t="s">
        <v>168</v>
      </c>
      <c r="T434" s="228" t="s">
        <v>136</v>
      </c>
      <c r="U434" s="228">
        <v>0.34</v>
      </c>
      <c r="V434" s="228">
        <f>ROUND(E434*U434,2)</f>
        <v>2.04</v>
      </c>
      <c r="W434" s="228"/>
      <c r="X434" s="228" t="s">
        <v>164</v>
      </c>
      <c r="Y434" s="209"/>
      <c r="Z434" s="209"/>
      <c r="AA434" s="209"/>
      <c r="AB434" s="209"/>
      <c r="AC434" s="209"/>
      <c r="AD434" s="209"/>
      <c r="AE434" s="209"/>
      <c r="AF434" s="209"/>
      <c r="AG434" s="209" t="s">
        <v>165</v>
      </c>
      <c r="AH434" s="209"/>
      <c r="AI434" s="209"/>
      <c r="AJ434" s="209"/>
      <c r="AK434" s="209"/>
      <c r="AL434" s="209"/>
      <c r="AM434" s="209"/>
      <c r="AN434" s="209"/>
      <c r="AO434" s="209"/>
      <c r="AP434" s="209"/>
      <c r="AQ434" s="209"/>
      <c r="AR434" s="209"/>
      <c r="AS434" s="209"/>
      <c r="AT434" s="209"/>
      <c r="AU434" s="209"/>
      <c r="AV434" s="209"/>
      <c r="AW434" s="209"/>
      <c r="AX434" s="209"/>
      <c r="AY434" s="209"/>
      <c r="AZ434" s="209"/>
      <c r="BA434" s="209"/>
      <c r="BB434" s="209"/>
      <c r="BC434" s="209"/>
      <c r="BD434" s="209"/>
      <c r="BE434" s="209"/>
      <c r="BF434" s="209"/>
      <c r="BG434" s="209"/>
      <c r="BH434" s="209"/>
    </row>
    <row r="435" spans="1:60" outlineLevel="1" x14ac:dyDescent="0.25">
      <c r="A435" s="243">
        <v>185</v>
      </c>
      <c r="B435" s="244" t="s">
        <v>563</v>
      </c>
      <c r="C435" s="251" t="s">
        <v>564</v>
      </c>
      <c r="D435" s="245" t="s">
        <v>163</v>
      </c>
      <c r="E435" s="246">
        <v>1</v>
      </c>
      <c r="F435" s="247"/>
      <c r="G435" s="248">
        <f>ROUND(E435*F435,2)</f>
        <v>0</v>
      </c>
      <c r="H435" s="229">
        <v>0</v>
      </c>
      <c r="I435" s="228">
        <f>ROUND(E435*H435,2)</f>
        <v>0</v>
      </c>
      <c r="J435" s="229">
        <v>205.3</v>
      </c>
      <c r="K435" s="228">
        <f>ROUND(E435*J435,2)</f>
        <v>205.3</v>
      </c>
      <c r="L435" s="228">
        <v>15</v>
      </c>
      <c r="M435" s="228">
        <f>G435*(1+L435/100)</f>
        <v>0</v>
      </c>
      <c r="N435" s="228">
        <v>0</v>
      </c>
      <c r="O435" s="228">
        <f>ROUND(E435*N435,2)</f>
        <v>0</v>
      </c>
      <c r="P435" s="228">
        <v>0</v>
      </c>
      <c r="Q435" s="228">
        <f>ROUND(E435*P435,2)</f>
        <v>0</v>
      </c>
      <c r="R435" s="228"/>
      <c r="S435" s="228" t="s">
        <v>168</v>
      </c>
      <c r="T435" s="228" t="s">
        <v>136</v>
      </c>
      <c r="U435" s="228">
        <v>0.36199999999999999</v>
      </c>
      <c r="V435" s="228">
        <f>ROUND(E435*U435,2)</f>
        <v>0.36</v>
      </c>
      <c r="W435" s="228"/>
      <c r="X435" s="228" t="s">
        <v>164</v>
      </c>
      <c r="Y435" s="209"/>
      <c r="Z435" s="209"/>
      <c r="AA435" s="209"/>
      <c r="AB435" s="209"/>
      <c r="AC435" s="209"/>
      <c r="AD435" s="209"/>
      <c r="AE435" s="209"/>
      <c r="AF435" s="209"/>
      <c r="AG435" s="209" t="s">
        <v>165</v>
      </c>
      <c r="AH435" s="209"/>
      <c r="AI435" s="209"/>
      <c r="AJ435" s="209"/>
      <c r="AK435" s="209"/>
      <c r="AL435" s="209"/>
      <c r="AM435" s="209"/>
      <c r="AN435" s="209"/>
      <c r="AO435" s="209"/>
      <c r="AP435" s="209"/>
      <c r="AQ435" s="209"/>
      <c r="AR435" s="209"/>
      <c r="AS435" s="209"/>
      <c r="AT435" s="209"/>
      <c r="AU435" s="209"/>
      <c r="AV435" s="209"/>
      <c r="AW435" s="209"/>
      <c r="AX435" s="209"/>
      <c r="AY435" s="209"/>
      <c r="AZ435" s="209"/>
      <c r="BA435" s="209"/>
      <c r="BB435" s="209"/>
      <c r="BC435" s="209"/>
      <c r="BD435" s="209"/>
      <c r="BE435" s="209"/>
      <c r="BF435" s="209"/>
      <c r="BG435" s="209"/>
      <c r="BH435" s="209"/>
    </row>
    <row r="436" spans="1:60" outlineLevel="1" x14ac:dyDescent="0.25">
      <c r="A436" s="243">
        <v>186</v>
      </c>
      <c r="B436" s="244" t="s">
        <v>565</v>
      </c>
      <c r="C436" s="251" t="s">
        <v>566</v>
      </c>
      <c r="D436" s="245" t="s">
        <v>163</v>
      </c>
      <c r="E436" s="246">
        <v>7</v>
      </c>
      <c r="F436" s="247"/>
      <c r="G436" s="248">
        <f>ROUND(E436*F436,2)</f>
        <v>0</v>
      </c>
      <c r="H436" s="229">
        <v>0</v>
      </c>
      <c r="I436" s="228">
        <f>ROUND(E436*H436,2)</f>
        <v>0</v>
      </c>
      <c r="J436" s="229">
        <v>243.8</v>
      </c>
      <c r="K436" s="228">
        <f>ROUND(E436*J436,2)</f>
        <v>1706.6</v>
      </c>
      <c r="L436" s="228">
        <v>15</v>
      </c>
      <c r="M436" s="228">
        <f>G436*(1+L436/100)</f>
        <v>0</v>
      </c>
      <c r="N436" s="228">
        <v>0</v>
      </c>
      <c r="O436" s="228">
        <f>ROUND(E436*N436,2)</f>
        <v>0</v>
      </c>
      <c r="P436" s="228">
        <v>0</v>
      </c>
      <c r="Q436" s="228">
        <f>ROUND(E436*P436,2)</f>
        <v>0</v>
      </c>
      <c r="R436" s="228"/>
      <c r="S436" s="228" t="s">
        <v>168</v>
      </c>
      <c r="T436" s="228" t="s">
        <v>136</v>
      </c>
      <c r="U436" s="228">
        <v>0.43</v>
      </c>
      <c r="V436" s="228">
        <f>ROUND(E436*U436,2)</f>
        <v>3.01</v>
      </c>
      <c r="W436" s="228"/>
      <c r="X436" s="228" t="s">
        <v>164</v>
      </c>
      <c r="Y436" s="209"/>
      <c r="Z436" s="209"/>
      <c r="AA436" s="209"/>
      <c r="AB436" s="209"/>
      <c r="AC436" s="209"/>
      <c r="AD436" s="209"/>
      <c r="AE436" s="209"/>
      <c r="AF436" s="209"/>
      <c r="AG436" s="209" t="s">
        <v>165</v>
      </c>
      <c r="AH436" s="209"/>
      <c r="AI436" s="209"/>
      <c r="AJ436" s="209"/>
      <c r="AK436" s="209"/>
      <c r="AL436" s="209"/>
      <c r="AM436" s="209"/>
      <c r="AN436" s="209"/>
      <c r="AO436" s="209"/>
      <c r="AP436" s="209"/>
      <c r="AQ436" s="209"/>
      <c r="AR436" s="209"/>
      <c r="AS436" s="209"/>
      <c r="AT436" s="209"/>
      <c r="AU436" s="209"/>
      <c r="AV436" s="209"/>
      <c r="AW436" s="209"/>
      <c r="AX436" s="209"/>
      <c r="AY436" s="209"/>
      <c r="AZ436" s="209"/>
      <c r="BA436" s="209"/>
      <c r="BB436" s="209"/>
      <c r="BC436" s="209"/>
      <c r="BD436" s="209"/>
      <c r="BE436" s="209"/>
      <c r="BF436" s="209"/>
      <c r="BG436" s="209"/>
      <c r="BH436" s="209"/>
    </row>
    <row r="437" spans="1:60" outlineLevel="1" x14ac:dyDescent="0.25">
      <c r="A437" s="243">
        <v>187</v>
      </c>
      <c r="B437" s="244" t="s">
        <v>567</v>
      </c>
      <c r="C437" s="251" t="s">
        <v>568</v>
      </c>
      <c r="D437" s="245" t="s">
        <v>237</v>
      </c>
      <c r="E437" s="246">
        <v>10</v>
      </c>
      <c r="F437" s="247"/>
      <c r="G437" s="248">
        <f>ROUND(E437*F437,2)</f>
        <v>0</v>
      </c>
      <c r="H437" s="229">
        <v>0</v>
      </c>
      <c r="I437" s="228">
        <f>ROUND(E437*H437,2)</f>
        <v>0</v>
      </c>
      <c r="J437" s="229">
        <v>36.5</v>
      </c>
      <c r="K437" s="228">
        <f>ROUND(E437*J437,2)</f>
        <v>365</v>
      </c>
      <c r="L437" s="228">
        <v>15</v>
      </c>
      <c r="M437" s="228">
        <f>G437*(1+L437/100)</f>
        <v>0</v>
      </c>
      <c r="N437" s="228">
        <v>0</v>
      </c>
      <c r="O437" s="228">
        <f>ROUND(E437*N437,2)</f>
        <v>0</v>
      </c>
      <c r="P437" s="228">
        <v>0</v>
      </c>
      <c r="Q437" s="228">
        <f>ROUND(E437*P437,2)</f>
        <v>0</v>
      </c>
      <c r="R437" s="228"/>
      <c r="S437" s="228" t="s">
        <v>168</v>
      </c>
      <c r="T437" s="228" t="s">
        <v>136</v>
      </c>
      <c r="U437" s="228">
        <v>6.4149999999999999E-2</v>
      </c>
      <c r="V437" s="228">
        <f>ROUND(E437*U437,2)</f>
        <v>0.64</v>
      </c>
      <c r="W437" s="228"/>
      <c r="X437" s="228" t="s">
        <v>164</v>
      </c>
      <c r="Y437" s="209"/>
      <c r="Z437" s="209"/>
      <c r="AA437" s="209"/>
      <c r="AB437" s="209"/>
      <c r="AC437" s="209"/>
      <c r="AD437" s="209"/>
      <c r="AE437" s="209"/>
      <c r="AF437" s="209"/>
      <c r="AG437" s="209" t="s">
        <v>165</v>
      </c>
      <c r="AH437" s="209"/>
      <c r="AI437" s="209"/>
      <c r="AJ437" s="209"/>
      <c r="AK437" s="209"/>
      <c r="AL437" s="209"/>
      <c r="AM437" s="209"/>
      <c r="AN437" s="209"/>
      <c r="AO437" s="209"/>
      <c r="AP437" s="209"/>
      <c r="AQ437" s="209"/>
      <c r="AR437" s="209"/>
      <c r="AS437" s="209"/>
      <c r="AT437" s="209"/>
      <c r="AU437" s="209"/>
      <c r="AV437" s="209"/>
      <c r="AW437" s="209"/>
      <c r="AX437" s="209"/>
      <c r="AY437" s="209"/>
      <c r="AZ437" s="209"/>
      <c r="BA437" s="209"/>
      <c r="BB437" s="209"/>
      <c r="BC437" s="209"/>
      <c r="BD437" s="209"/>
      <c r="BE437" s="209"/>
      <c r="BF437" s="209"/>
      <c r="BG437" s="209"/>
      <c r="BH437" s="209"/>
    </row>
    <row r="438" spans="1:60" outlineLevel="1" x14ac:dyDescent="0.25">
      <c r="A438" s="243">
        <v>188</v>
      </c>
      <c r="B438" s="244" t="s">
        <v>569</v>
      </c>
      <c r="C438" s="251" t="s">
        <v>570</v>
      </c>
      <c r="D438" s="245" t="s">
        <v>237</v>
      </c>
      <c r="E438" s="246">
        <v>1</v>
      </c>
      <c r="F438" s="247"/>
      <c r="G438" s="248">
        <f>ROUND(E438*F438,2)</f>
        <v>0</v>
      </c>
      <c r="H438" s="229">
        <v>0</v>
      </c>
      <c r="I438" s="228">
        <f>ROUND(E438*H438,2)</f>
        <v>0</v>
      </c>
      <c r="J438" s="229">
        <v>84.4</v>
      </c>
      <c r="K438" s="228">
        <f>ROUND(E438*J438,2)</f>
        <v>84.4</v>
      </c>
      <c r="L438" s="228">
        <v>15</v>
      </c>
      <c r="M438" s="228">
        <f>G438*(1+L438/100)</f>
        <v>0</v>
      </c>
      <c r="N438" s="228">
        <v>0</v>
      </c>
      <c r="O438" s="228">
        <f>ROUND(E438*N438,2)</f>
        <v>0</v>
      </c>
      <c r="P438" s="228">
        <v>0</v>
      </c>
      <c r="Q438" s="228">
        <f>ROUND(E438*P438,2)</f>
        <v>0</v>
      </c>
      <c r="R438" s="228"/>
      <c r="S438" s="228" t="s">
        <v>168</v>
      </c>
      <c r="T438" s="228" t="s">
        <v>136</v>
      </c>
      <c r="U438" s="228">
        <v>0.14868000000000001</v>
      </c>
      <c r="V438" s="228">
        <f>ROUND(E438*U438,2)</f>
        <v>0.15</v>
      </c>
      <c r="W438" s="228"/>
      <c r="X438" s="228" t="s">
        <v>164</v>
      </c>
      <c r="Y438" s="209"/>
      <c r="Z438" s="209"/>
      <c r="AA438" s="209"/>
      <c r="AB438" s="209"/>
      <c r="AC438" s="209"/>
      <c r="AD438" s="209"/>
      <c r="AE438" s="209"/>
      <c r="AF438" s="209"/>
      <c r="AG438" s="209" t="s">
        <v>165</v>
      </c>
      <c r="AH438" s="209"/>
      <c r="AI438" s="209"/>
      <c r="AJ438" s="209"/>
      <c r="AK438" s="209"/>
      <c r="AL438" s="209"/>
      <c r="AM438" s="209"/>
      <c r="AN438" s="209"/>
      <c r="AO438" s="209"/>
      <c r="AP438" s="209"/>
      <c r="AQ438" s="209"/>
      <c r="AR438" s="209"/>
      <c r="AS438" s="209"/>
      <c r="AT438" s="209"/>
      <c r="AU438" s="209"/>
      <c r="AV438" s="209"/>
      <c r="AW438" s="209"/>
      <c r="AX438" s="209"/>
      <c r="AY438" s="209"/>
      <c r="AZ438" s="209"/>
      <c r="BA438" s="209"/>
      <c r="BB438" s="209"/>
      <c r="BC438" s="209"/>
      <c r="BD438" s="209"/>
      <c r="BE438" s="209"/>
      <c r="BF438" s="209"/>
      <c r="BG438" s="209"/>
      <c r="BH438" s="209"/>
    </row>
    <row r="439" spans="1:60" ht="20.399999999999999" outlineLevel="1" x14ac:dyDescent="0.25">
      <c r="A439" s="243">
        <v>189</v>
      </c>
      <c r="B439" s="244" t="s">
        <v>571</v>
      </c>
      <c r="C439" s="251" t="s">
        <v>572</v>
      </c>
      <c r="D439" s="245" t="s">
        <v>237</v>
      </c>
      <c r="E439" s="246">
        <v>85</v>
      </c>
      <c r="F439" s="247"/>
      <c r="G439" s="248">
        <f>ROUND(E439*F439,2)</f>
        <v>0</v>
      </c>
      <c r="H439" s="229">
        <v>16.739999999999998</v>
      </c>
      <c r="I439" s="228">
        <f>ROUND(E439*H439,2)</f>
        <v>1422.9</v>
      </c>
      <c r="J439" s="229">
        <v>44.46</v>
      </c>
      <c r="K439" s="228">
        <f>ROUND(E439*J439,2)</f>
        <v>3779.1</v>
      </c>
      <c r="L439" s="228">
        <v>15</v>
      </c>
      <c r="M439" s="228">
        <f>G439*(1+L439/100)</f>
        <v>0</v>
      </c>
      <c r="N439" s="228">
        <v>1.6000000000000001E-4</v>
      </c>
      <c r="O439" s="228">
        <f>ROUND(E439*N439,2)</f>
        <v>0.01</v>
      </c>
      <c r="P439" s="228">
        <v>0</v>
      </c>
      <c r="Q439" s="228">
        <f>ROUND(E439*P439,2)</f>
        <v>0</v>
      </c>
      <c r="R439" s="228"/>
      <c r="S439" s="228" t="s">
        <v>168</v>
      </c>
      <c r="T439" s="228" t="s">
        <v>136</v>
      </c>
      <c r="U439" s="228">
        <v>7.0000000000000007E-2</v>
      </c>
      <c r="V439" s="228">
        <f>ROUND(E439*U439,2)</f>
        <v>5.95</v>
      </c>
      <c r="W439" s="228"/>
      <c r="X439" s="228" t="s">
        <v>164</v>
      </c>
      <c r="Y439" s="209"/>
      <c r="Z439" s="209"/>
      <c r="AA439" s="209"/>
      <c r="AB439" s="209"/>
      <c r="AC439" s="209"/>
      <c r="AD439" s="209"/>
      <c r="AE439" s="209"/>
      <c r="AF439" s="209"/>
      <c r="AG439" s="209" t="s">
        <v>165</v>
      </c>
      <c r="AH439" s="209"/>
      <c r="AI439" s="209"/>
      <c r="AJ439" s="209"/>
      <c r="AK439" s="209"/>
      <c r="AL439" s="209"/>
      <c r="AM439" s="209"/>
      <c r="AN439" s="209"/>
      <c r="AO439" s="209"/>
      <c r="AP439" s="209"/>
      <c r="AQ439" s="209"/>
      <c r="AR439" s="209"/>
      <c r="AS439" s="209"/>
      <c r="AT439" s="209"/>
      <c r="AU439" s="209"/>
      <c r="AV439" s="209"/>
      <c r="AW439" s="209"/>
      <c r="AX439" s="209"/>
      <c r="AY439" s="209"/>
      <c r="AZ439" s="209"/>
      <c r="BA439" s="209"/>
      <c r="BB439" s="209"/>
      <c r="BC439" s="209"/>
      <c r="BD439" s="209"/>
      <c r="BE439" s="209"/>
      <c r="BF439" s="209"/>
      <c r="BG439" s="209"/>
      <c r="BH439" s="209"/>
    </row>
    <row r="440" spans="1:60" ht="20.399999999999999" outlineLevel="1" x14ac:dyDescent="0.25">
      <c r="A440" s="243">
        <v>190</v>
      </c>
      <c r="B440" s="244" t="s">
        <v>573</v>
      </c>
      <c r="C440" s="251" t="s">
        <v>574</v>
      </c>
      <c r="D440" s="245" t="s">
        <v>237</v>
      </c>
      <c r="E440" s="246">
        <v>75</v>
      </c>
      <c r="F440" s="247"/>
      <c r="G440" s="248">
        <f>ROUND(E440*F440,2)</f>
        <v>0</v>
      </c>
      <c r="H440" s="229">
        <v>28.13</v>
      </c>
      <c r="I440" s="228">
        <f>ROUND(E440*H440,2)</f>
        <v>2109.75</v>
      </c>
      <c r="J440" s="229">
        <v>46.17</v>
      </c>
      <c r="K440" s="228">
        <f>ROUND(E440*J440,2)</f>
        <v>3462.75</v>
      </c>
      <c r="L440" s="228">
        <v>15</v>
      </c>
      <c r="M440" s="228">
        <f>G440*(1+L440/100)</f>
        <v>0</v>
      </c>
      <c r="N440" s="228">
        <v>2.1000000000000001E-4</v>
      </c>
      <c r="O440" s="228">
        <f>ROUND(E440*N440,2)</f>
        <v>0.02</v>
      </c>
      <c r="P440" s="228">
        <v>0</v>
      </c>
      <c r="Q440" s="228">
        <f>ROUND(E440*P440,2)</f>
        <v>0</v>
      </c>
      <c r="R440" s="228"/>
      <c r="S440" s="228" t="s">
        <v>168</v>
      </c>
      <c r="T440" s="228" t="s">
        <v>136</v>
      </c>
      <c r="U440" s="228">
        <v>7.0000000000000007E-2</v>
      </c>
      <c r="V440" s="228">
        <f>ROUND(E440*U440,2)</f>
        <v>5.25</v>
      </c>
      <c r="W440" s="228"/>
      <c r="X440" s="228" t="s">
        <v>164</v>
      </c>
      <c r="Y440" s="209"/>
      <c r="Z440" s="209"/>
      <c r="AA440" s="209"/>
      <c r="AB440" s="209"/>
      <c r="AC440" s="209"/>
      <c r="AD440" s="209"/>
      <c r="AE440" s="209"/>
      <c r="AF440" s="209"/>
      <c r="AG440" s="209" t="s">
        <v>165</v>
      </c>
      <c r="AH440" s="209"/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09"/>
      <c r="AT440" s="209"/>
      <c r="AU440" s="209"/>
      <c r="AV440" s="209"/>
      <c r="AW440" s="209"/>
      <c r="AX440" s="209"/>
      <c r="AY440" s="209"/>
      <c r="AZ440" s="209"/>
      <c r="BA440" s="209"/>
      <c r="BB440" s="209"/>
      <c r="BC440" s="209"/>
      <c r="BD440" s="209"/>
      <c r="BE440" s="209"/>
      <c r="BF440" s="209"/>
      <c r="BG440" s="209"/>
      <c r="BH440" s="209"/>
    </row>
    <row r="441" spans="1:60" ht="20.399999999999999" outlineLevel="1" x14ac:dyDescent="0.25">
      <c r="A441" s="243">
        <v>191</v>
      </c>
      <c r="B441" s="244" t="s">
        <v>575</v>
      </c>
      <c r="C441" s="251" t="s">
        <v>576</v>
      </c>
      <c r="D441" s="245" t="s">
        <v>237</v>
      </c>
      <c r="E441" s="246">
        <v>10</v>
      </c>
      <c r="F441" s="247"/>
      <c r="G441" s="248">
        <f>ROUND(E441*F441,2)</f>
        <v>0</v>
      </c>
      <c r="H441" s="229">
        <v>49.43</v>
      </c>
      <c r="I441" s="228">
        <f>ROUND(E441*H441,2)</f>
        <v>494.3</v>
      </c>
      <c r="J441" s="229">
        <v>44.07</v>
      </c>
      <c r="K441" s="228">
        <f>ROUND(E441*J441,2)</f>
        <v>440.7</v>
      </c>
      <c r="L441" s="228">
        <v>15</v>
      </c>
      <c r="M441" s="228">
        <f>G441*(1+L441/100)</f>
        <v>0</v>
      </c>
      <c r="N441" s="228">
        <v>3.2000000000000003E-4</v>
      </c>
      <c r="O441" s="228">
        <f>ROUND(E441*N441,2)</f>
        <v>0</v>
      </c>
      <c r="P441" s="228">
        <v>0</v>
      </c>
      <c r="Q441" s="228">
        <f>ROUND(E441*P441,2)</f>
        <v>0</v>
      </c>
      <c r="R441" s="228"/>
      <c r="S441" s="228" t="s">
        <v>168</v>
      </c>
      <c r="T441" s="228" t="s">
        <v>136</v>
      </c>
      <c r="U441" s="228">
        <v>7.2459999999999997E-2</v>
      </c>
      <c r="V441" s="228">
        <f>ROUND(E441*U441,2)</f>
        <v>0.72</v>
      </c>
      <c r="W441" s="228"/>
      <c r="X441" s="228" t="s">
        <v>164</v>
      </c>
      <c r="Y441" s="209"/>
      <c r="Z441" s="209"/>
      <c r="AA441" s="209"/>
      <c r="AB441" s="209"/>
      <c r="AC441" s="209"/>
      <c r="AD441" s="209"/>
      <c r="AE441" s="209"/>
      <c r="AF441" s="209"/>
      <c r="AG441" s="209" t="s">
        <v>165</v>
      </c>
      <c r="AH441" s="209"/>
      <c r="AI441" s="209"/>
      <c r="AJ441" s="209"/>
      <c r="AK441" s="209"/>
      <c r="AL441" s="209"/>
      <c r="AM441" s="209"/>
      <c r="AN441" s="209"/>
      <c r="AO441" s="209"/>
      <c r="AP441" s="209"/>
      <c r="AQ441" s="209"/>
      <c r="AR441" s="209"/>
      <c r="AS441" s="209"/>
      <c r="AT441" s="209"/>
      <c r="AU441" s="209"/>
      <c r="AV441" s="209"/>
      <c r="AW441" s="209"/>
      <c r="AX441" s="209"/>
      <c r="AY441" s="209"/>
      <c r="AZ441" s="209"/>
      <c r="BA441" s="209"/>
      <c r="BB441" s="209"/>
      <c r="BC441" s="209"/>
      <c r="BD441" s="209"/>
      <c r="BE441" s="209"/>
      <c r="BF441" s="209"/>
      <c r="BG441" s="209"/>
      <c r="BH441" s="209"/>
    </row>
    <row r="442" spans="1:60" outlineLevel="1" x14ac:dyDescent="0.25">
      <c r="A442" s="243">
        <v>192</v>
      </c>
      <c r="B442" s="244" t="s">
        <v>577</v>
      </c>
      <c r="C442" s="251" t="s">
        <v>578</v>
      </c>
      <c r="D442" s="245" t="s">
        <v>163</v>
      </c>
      <c r="E442" s="246">
        <v>20</v>
      </c>
      <c r="F442" s="247"/>
      <c r="G442" s="248">
        <f>ROUND(E442*F442,2)</f>
        <v>0</v>
      </c>
      <c r="H442" s="229">
        <v>0</v>
      </c>
      <c r="I442" s="228">
        <f>ROUND(E442*H442,2)</f>
        <v>0</v>
      </c>
      <c r="J442" s="229">
        <v>187.5</v>
      </c>
      <c r="K442" s="228">
        <f>ROUND(E442*J442,2)</f>
        <v>3750</v>
      </c>
      <c r="L442" s="228">
        <v>15</v>
      </c>
      <c r="M442" s="228">
        <f>G442*(1+L442/100)</f>
        <v>0</v>
      </c>
      <c r="N442" s="228">
        <v>0</v>
      </c>
      <c r="O442" s="228">
        <f>ROUND(E442*N442,2)</f>
        <v>0</v>
      </c>
      <c r="P442" s="228">
        <v>0</v>
      </c>
      <c r="Q442" s="228">
        <f>ROUND(E442*P442,2)</f>
        <v>0</v>
      </c>
      <c r="R442" s="228"/>
      <c r="S442" s="228" t="s">
        <v>168</v>
      </c>
      <c r="T442" s="228" t="s">
        <v>136</v>
      </c>
      <c r="U442" s="228">
        <v>0.33050000000000002</v>
      </c>
      <c r="V442" s="228">
        <f>ROUND(E442*U442,2)</f>
        <v>6.61</v>
      </c>
      <c r="W442" s="228"/>
      <c r="X442" s="228" t="s">
        <v>164</v>
      </c>
      <c r="Y442" s="209"/>
      <c r="Z442" s="209"/>
      <c r="AA442" s="209"/>
      <c r="AB442" s="209"/>
      <c r="AC442" s="209"/>
      <c r="AD442" s="209"/>
      <c r="AE442" s="209"/>
      <c r="AF442" s="209"/>
      <c r="AG442" s="209" t="s">
        <v>165</v>
      </c>
      <c r="AH442" s="209"/>
      <c r="AI442" s="209"/>
      <c r="AJ442" s="209"/>
      <c r="AK442" s="209"/>
      <c r="AL442" s="209"/>
      <c r="AM442" s="209"/>
      <c r="AN442" s="209"/>
      <c r="AO442" s="209"/>
      <c r="AP442" s="209"/>
      <c r="AQ442" s="209"/>
      <c r="AR442" s="209"/>
      <c r="AS442" s="209"/>
      <c r="AT442" s="209"/>
      <c r="AU442" s="209"/>
      <c r="AV442" s="209"/>
      <c r="AW442" s="209"/>
      <c r="AX442" s="209"/>
      <c r="AY442" s="209"/>
      <c r="AZ442" s="209"/>
      <c r="BA442" s="209"/>
      <c r="BB442" s="209"/>
      <c r="BC442" s="209"/>
      <c r="BD442" s="209"/>
      <c r="BE442" s="209"/>
      <c r="BF442" s="209"/>
      <c r="BG442" s="209"/>
      <c r="BH442" s="209"/>
    </row>
    <row r="443" spans="1:60" outlineLevel="1" x14ac:dyDescent="0.25">
      <c r="A443" s="243">
        <v>193</v>
      </c>
      <c r="B443" s="244" t="s">
        <v>579</v>
      </c>
      <c r="C443" s="251" t="s">
        <v>580</v>
      </c>
      <c r="D443" s="245" t="s">
        <v>163</v>
      </c>
      <c r="E443" s="246">
        <v>1</v>
      </c>
      <c r="F443" s="247"/>
      <c r="G443" s="248">
        <f>ROUND(E443*F443,2)</f>
        <v>0</v>
      </c>
      <c r="H443" s="229">
        <v>0</v>
      </c>
      <c r="I443" s="228">
        <f>ROUND(E443*H443,2)</f>
        <v>0</v>
      </c>
      <c r="J443" s="229">
        <v>198.4</v>
      </c>
      <c r="K443" s="228">
        <f>ROUND(E443*J443,2)</f>
        <v>198.4</v>
      </c>
      <c r="L443" s="228">
        <v>15</v>
      </c>
      <c r="M443" s="228">
        <f>G443*(1+L443/100)</f>
        <v>0</v>
      </c>
      <c r="N443" s="228">
        <v>0</v>
      </c>
      <c r="O443" s="228">
        <f>ROUND(E443*N443,2)</f>
        <v>0</v>
      </c>
      <c r="P443" s="228">
        <v>0</v>
      </c>
      <c r="Q443" s="228">
        <f>ROUND(E443*P443,2)</f>
        <v>0</v>
      </c>
      <c r="R443" s="228"/>
      <c r="S443" s="228" t="s">
        <v>168</v>
      </c>
      <c r="T443" s="228" t="s">
        <v>136</v>
      </c>
      <c r="U443" s="228">
        <v>0.35</v>
      </c>
      <c r="V443" s="228">
        <f>ROUND(E443*U443,2)</f>
        <v>0.35</v>
      </c>
      <c r="W443" s="228"/>
      <c r="X443" s="228" t="s">
        <v>164</v>
      </c>
      <c r="Y443" s="209"/>
      <c r="Z443" s="209"/>
      <c r="AA443" s="209"/>
      <c r="AB443" s="209"/>
      <c r="AC443" s="209"/>
      <c r="AD443" s="209"/>
      <c r="AE443" s="209"/>
      <c r="AF443" s="209"/>
      <c r="AG443" s="209" t="s">
        <v>165</v>
      </c>
      <c r="AH443" s="209"/>
      <c r="AI443" s="209"/>
      <c r="AJ443" s="209"/>
      <c r="AK443" s="209"/>
      <c r="AL443" s="209"/>
      <c r="AM443" s="209"/>
      <c r="AN443" s="209"/>
      <c r="AO443" s="209"/>
      <c r="AP443" s="209"/>
      <c r="AQ443" s="209"/>
      <c r="AR443" s="209"/>
      <c r="AS443" s="209"/>
      <c r="AT443" s="209"/>
      <c r="AU443" s="209"/>
      <c r="AV443" s="209"/>
      <c r="AW443" s="209"/>
      <c r="AX443" s="209"/>
      <c r="AY443" s="209"/>
      <c r="AZ443" s="209"/>
      <c r="BA443" s="209"/>
      <c r="BB443" s="209"/>
      <c r="BC443" s="209"/>
      <c r="BD443" s="209"/>
      <c r="BE443" s="209"/>
      <c r="BF443" s="209"/>
      <c r="BG443" s="209"/>
      <c r="BH443" s="209"/>
    </row>
    <row r="444" spans="1:60" outlineLevel="1" x14ac:dyDescent="0.25">
      <c r="A444" s="243">
        <v>194</v>
      </c>
      <c r="B444" s="244" t="s">
        <v>581</v>
      </c>
      <c r="C444" s="251" t="s">
        <v>582</v>
      </c>
      <c r="D444" s="245" t="s">
        <v>237</v>
      </c>
      <c r="E444" s="246">
        <v>10</v>
      </c>
      <c r="F444" s="247"/>
      <c r="G444" s="248">
        <f>ROUND(E444*F444,2)</f>
        <v>0</v>
      </c>
      <c r="H444" s="229">
        <v>19.8</v>
      </c>
      <c r="I444" s="228">
        <f>ROUND(E444*H444,2)</f>
        <v>198</v>
      </c>
      <c r="J444" s="229">
        <v>0</v>
      </c>
      <c r="K444" s="228">
        <f>ROUND(E444*J444,2)</f>
        <v>0</v>
      </c>
      <c r="L444" s="228">
        <v>15</v>
      </c>
      <c r="M444" s="228">
        <f>G444*(1+L444/100)</f>
        <v>0</v>
      </c>
      <c r="N444" s="228">
        <v>8.0000000000000007E-5</v>
      </c>
      <c r="O444" s="228">
        <f>ROUND(E444*N444,2)</f>
        <v>0</v>
      </c>
      <c r="P444" s="228">
        <v>0</v>
      </c>
      <c r="Q444" s="228">
        <f>ROUND(E444*P444,2)</f>
        <v>0</v>
      </c>
      <c r="R444" s="228" t="s">
        <v>444</v>
      </c>
      <c r="S444" s="228" t="s">
        <v>168</v>
      </c>
      <c r="T444" s="228" t="s">
        <v>136</v>
      </c>
      <c r="U444" s="228">
        <v>0</v>
      </c>
      <c r="V444" s="228">
        <f>ROUND(E444*U444,2)</f>
        <v>0</v>
      </c>
      <c r="W444" s="228"/>
      <c r="X444" s="228" t="s">
        <v>159</v>
      </c>
      <c r="Y444" s="209"/>
      <c r="Z444" s="209"/>
      <c r="AA444" s="209"/>
      <c r="AB444" s="209"/>
      <c r="AC444" s="209"/>
      <c r="AD444" s="209"/>
      <c r="AE444" s="209"/>
      <c r="AF444" s="209"/>
      <c r="AG444" s="209" t="s">
        <v>160</v>
      </c>
      <c r="AH444" s="209"/>
      <c r="AI444" s="209"/>
      <c r="AJ444" s="209"/>
      <c r="AK444" s="209"/>
      <c r="AL444" s="209"/>
      <c r="AM444" s="209"/>
      <c r="AN444" s="209"/>
      <c r="AO444" s="209"/>
      <c r="AP444" s="209"/>
      <c r="AQ444" s="209"/>
      <c r="AR444" s="209"/>
      <c r="AS444" s="209"/>
      <c r="AT444" s="209"/>
      <c r="AU444" s="209"/>
      <c r="AV444" s="209"/>
      <c r="AW444" s="209"/>
      <c r="AX444" s="209"/>
      <c r="AY444" s="209"/>
      <c r="AZ444" s="209"/>
      <c r="BA444" s="209"/>
      <c r="BB444" s="209"/>
      <c r="BC444" s="209"/>
      <c r="BD444" s="209"/>
      <c r="BE444" s="209"/>
      <c r="BF444" s="209"/>
      <c r="BG444" s="209"/>
      <c r="BH444" s="209"/>
    </row>
    <row r="445" spans="1:60" outlineLevel="1" x14ac:dyDescent="0.25">
      <c r="A445" s="243">
        <v>195</v>
      </c>
      <c r="B445" s="244" t="s">
        <v>583</v>
      </c>
      <c r="C445" s="251" t="s">
        <v>584</v>
      </c>
      <c r="D445" s="245" t="s">
        <v>237</v>
      </c>
      <c r="E445" s="246">
        <v>1</v>
      </c>
      <c r="F445" s="247"/>
      <c r="G445" s="248">
        <f>ROUND(E445*F445,2)</f>
        <v>0</v>
      </c>
      <c r="H445" s="229">
        <v>24.4</v>
      </c>
      <c r="I445" s="228">
        <f>ROUND(E445*H445,2)</f>
        <v>24.4</v>
      </c>
      <c r="J445" s="229">
        <v>0</v>
      </c>
      <c r="K445" s="228">
        <f>ROUND(E445*J445,2)</f>
        <v>0</v>
      </c>
      <c r="L445" s="228">
        <v>15</v>
      </c>
      <c r="M445" s="228">
        <f>G445*(1+L445/100)</f>
        <v>0</v>
      </c>
      <c r="N445" s="228">
        <v>6.0000000000000002E-5</v>
      </c>
      <c r="O445" s="228">
        <f>ROUND(E445*N445,2)</f>
        <v>0</v>
      </c>
      <c r="P445" s="228">
        <v>0</v>
      </c>
      <c r="Q445" s="228">
        <f>ROUND(E445*P445,2)</f>
        <v>0</v>
      </c>
      <c r="R445" s="228" t="s">
        <v>444</v>
      </c>
      <c r="S445" s="228" t="s">
        <v>168</v>
      </c>
      <c r="T445" s="228" t="s">
        <v>136</v>
      </c>
      <c r="U445" s="228">
        <v>0</v>
      </c>
      <c r="V445" s="228">
        <f>ROUND(E445*U445,2)</f>
        <v>0</v>
      </c>
      <c r="W445" s="228"/>
      <c r="X445" s="228" t="s">
        <v>159</v>
      </c>
      <c r="Y445" s="209"/>
      <c r="Z445" s="209"/>
      <c r="AA445" s="209"/>
      <c r="AB445" s="209"/>
      <c r="AC445" s="209"/>
      <c r="AD445" s="209"/>
      <c r="AE445" s="209"/>
      <c r="AF445" s="209"/>
      <c r="AG445" s="209" t="s">
        <v>160</v>
      </c>
      <c r="AH445" s="209"/>
      <c r="AI445" s="209"/>
      <c r="AJ445" s="209"/>
      <c r="AK445" s="209"/>
      <c r="AL445" s="209"/>
      <c r="AM445" s="209"/>
      <c r="AN445" s="209"/>
      <c r="AO445" s="209"/>
      <c r="AP445" s="209"/>
      <c r="AQ445" s="209"/>
      <c r="AR445" s="209"/>
      <c r="AS445" s="209"/>
      <c r="AT445" s="209"/>
      <c r="AU445" s="209"/>
      <c r="AV445" s="209"/>
      <c r="AW445" s="209"/>
      <c r="AX445" s="209"/>
      <c r="AY445" s="209"/>
      <c r="AZ445" s="209"/>
      <c r="BA445" s="209"/>
      <c r="BB445" s="209"/>
      <c r="BC445" s="209"/>
      <c r="BD445" s="209"/>
      <c r="BE445" s="209"/>
      <c r="BF445" s="209"/>
      <c r="BG445" s="209"/>
      <c r="BH445" s="209"/>
    </row>
    <row r="446" spans="1:60" outlineLevel="1" x14ac:dyDescent="0.25">
      <c r="A446" s="243">
        <v>196</v>
      </c>
      <c r="B446" s="244" t="s">
        <v>585</v>
      </c>
      <c r="C446" s="251" t="s">
        <v>586</v>
      </c>
      <c r="D446" s="245" t="s">
        <v>163</v>
      </c>
      <c r="E446" s="246">
        <v>10</v>
      </c>
      <c r="F446" s="247"/>
      <c r="G446" s="248">
        <f>ROUND(E446*F446,2)</f>
        <v>0</v>
      </c>
      <c r="H446" s="229">
        <v>165</v>
      </c>
      <c r="I446" s="228">
        <f>ROUND(E446*H446,2)</f>
        <v>1650</v>
      </c>
      <c r="J446" s="229">
        <v>0</v>
      </c>
      <c r="K446" s="228">
        <f>ROUND(E446*J446,2)</f>
        <v>0</v>
      </c>
      <c r="L446" s="228">
        <v>15</v>
      </c>
      <c r="M446" s="228">
        <f>G446*(1+L446/100)</f>
        <v>0</v>
      </c>
      <c r="N446" s="228">
        <v>1.0000000000000001E-5</v>
      </c>
      <c r="O446" s="228">
        <f>ROUND(E446*N446,2)</f>
        <v>0</v>
      </c>
      <c r="P446" s="228">
        <v>0</v>
      </c>
      <c r="Q446" s="228">
        <f>ROUND(E446*P446,2)</f>
        <v>0</v>
      </c>
      <c r="R446" s="228" t="s">
        <v>444</v>
      </c>
      <c r="S446" s="228" t="s">
        <v>168</v>
      </c>
      <c r="T446" s="228" t="s">
        <v>136</v>
      </c>
      <c r="U446" s="228">
        <v>0</v>
      </c>
      <c r="V446" s="228">
        <f>ROUND(E446*U446,2)</f>
        <v>0</v>
      </c>
      <c r="W446" s="228"/>
      <c r="X446" s="228" t="s">
        <v>159</v>
      </c>
      <c r="Y446" s="209"/>
      <c r="Z446" s="209"/>
      <c r="AA446" s="209"/>
      <c r="AB446" s="209"/>
      <c r="AC446" s="209"/>
      <c r="AD446" s="209"/>
      <c r="AE446" s="209"/>
      <c r="AF446" s="209"/>
      <c r="AG446" s="209" t="s">
        <v>160</v>
      </c>
      <c r="AH446" s="209"/>
      <c r="AI446" s="209"/>
      <c r="AJ446" s="209"/>
      <c r="AK446" s="209"/>
      <c r="AL446" s="209"/>
      <c r="AM446" s="209"/>
      <c r="AN446" s="209"/>
      <c r="AO446" s="209"/>
      <c r="AP446" s="209"/>
      <c r="AQ446" s="209"/>
      <c r="AR446" s="209"/>
      <c r="AS446" s="209"/>
      <c r="AT446" s="209"/>
      <c r="AU446" s="209"/>
      <c r="AV446" s="209"/>
      <c r="AW446" s="209"/>
      <c r="AX446" s="209"/>
      <c r="AY446" s="209"/>
      <c r="AZ446" s="209"/>
      <c r="BA446" s="209"/>
      <c r="BB446" s="209"/>
      <c r="BC446" s="209"/>
      <c r="BD446" s="209"/>
      <c r="BE446" s="209"/>
      <c r="BF446" s="209"/>
      <c r="BG446" s="209"/>
      <c r="BH446" s="209"/>
    </row>
    <row r="447" spans="1:60" outlineLevel="1" x14ac:dyDescent="0.25">
      <c r="A447" s="243">
        <v>197</v>
      </c>
      <c r="B447" s="244" t="s">
        <v>587</v>
      </c>
      <c r="C447" s="251" t="s">
        <v>588</v>
      </c>
      <c r="D447" s="245" t="s">
        <v>163</v>
      </c>
      <c r="E447" s="246">
        <v>10</v>
      </c>
      <c r="F447" s="247"/>
      <c r="G447" s="248">
        <f>ROUND(E447*F447,2)</f>
        <v>0</v>
      </c>
      <c r="H447" s="229">
        <v>55.9</v>
      </c>
      <c r="I447" s="228">
        <f>ROUND(E447*H447,2)</f>
        <v>559</v>
      </c>
      <c r="J447" s="229">
        <v>0</v>
      </c>
      <c r="K447" s="228">
        <f>ROUND(E447*J447,2)</f>
        <v>0</v>
      </c>
      <c r="L447" s="228">
        <v>15</v>
      </c>
      <c r="M447" s="228">
        <f>G447*(1+L447/100)</f>
        <v>0</v>
      </c>
      <c r="N447" s="228">
        <v>1.0000000000000001E-5</v>
      </c>
      <c r="O447" s="228">
        <f>ROUND(E447*N447,2)</f>
        <v>0</v>
      </c>
      <c r="P447" s="228">
        <v>0</v>
      </c>
      <c r="Q447" s="228">
        <f>ROUND(E447*P447,2)</f>
        <v>0</v>
      </c>
      <c r="R447" s="228" t="s">
        <v>444</v>
      </c>
      <c r="S447" s="228" t="s">
        <v>168</v>
      </c>
      <c r="T447" s="228" t="s">
        <v>136</v>
      </c>
      <c r="U447" s="228">
        <v>0</v>
      </c>
      <c r="V447" s="228">
        <f>ROUND(E447*U447,2)</f>
        <v>0</v>
      </c>
      <c r="W447" s="228"/>
      <c r="X447" s="228" t="s">
        <v>159</v>
      </c>
      <c r="Y447" s="209"/>
      <c r="Z447" s="209"/>
      <c r="AA447" s="209"/>
      <c r="AB447" s="209"/>
      <c r="AC447" s="209"/>
      <c r="AD447" s="209"/>
      <c r="AE447" s="209"/>
      <c r="AF447" s="209"/>
      <c r="AG447" s="209" t="s">
        <v>160</v>
      </c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9"/>
      <c r="AS447" s="209"/>
      <c r="AT447" s="209"/>
      <c r="AU447" s="209"/>
      <c r="AV447" s="209"/>
      <c r="AW447" s="209"/>
      <c r="AX447" s="209"/>
      <c r="AY447" s="209"/>
      <c r="AZ447" s="209"/>
      <c r="BA447" s="209"/>
      <c r="BB447" s="209"/>
      <c r="BC447" s="209"/>
      <c r="BD447" s="209"/>
      <c r="BE447" s="209"/>
      <c r="BF447" s="209"/>
      <c r="BG447" s="209"/>
      <c r="BH447" s="209"/>
    </row>
    <row r="448" spans="1:60" outlineLevel="1" x14ac:dyDescent="0.25">
      <c r="A448" s="243">
        <v>198</v>
      </c>
      <c r="B448" s="244" t="s">
        <v>589</v>
      </c>
      <c r="C448" s="251" t="s">
        <v>590</v>
      </c>
      <c r="D448" s="245" t="s">
        <v>163</v>
      </c>
      <c r="E448" s="246">
        <v>10</v>
      </c>
      <c r="F448" s="247"/>
      <c r="G448" s="248">
        <f>ROUND(E448*F448,2)</f>
        <v>0</v>
      </c>
      <c r="H448" s="229">
        <v>35.4</v>
      </c>
      <c r="I448" s="228">
        <f>ROUND(E448*H448,2)</f>
        <v>354</v>
      </c>
      <c r="J448" s="229">
        <v>0</v>
      </c>
      <c r="K448" s="228">
        <f>ROUND(E448*J448,2)</f>
        <v>0</v>
      </c>
      <c r="L448" s="228">
        <v>15</v>
      </c>
      <c r="M448" s="228">
        <f>G448*(1+L448/100)</f>
        <v>0</v>
      </c>
      <c r="N448" s="228">
        <v>5.0000000000000002E-5</v>
      </c>
      <c r="O448" s="228">
        <f>ROUND(E448*N448,2)</f>
        <v>0</v>
      </c>
      <c r="P448" s="228">
        <v>0</v>
      </c>
      <c r="Q448" s="228">
        <f>ROUND(E448*P448,2)</f>
        <v>0</v>
      </c>
      <c r="R448" s="228" t="s">
        <v>444</v>
      </c>
      <c r="S448" s="228" t="s">
        <v>168</v>
      </c>
      <c r="T448" s="228" t="s">
        <v>136</v>
      </c>
      <c r="U448" s="228">
        <v>0</v>
      </c>
      <c r="V448" s="228">
        <f>ROUND(E448*U448,2)</f>
        <v>0</v>
      </c>
      <c r="W448" s="228"/>
      <c r="X448" s="228" t="s">
        <v>159</v>
      </c>
      <c r="Y448" s="209"/>
      <c r="Z448" s="209"/>
      <c r="AA448" s="209"/>
      <c r="AB448" s="209"/>
      <c r="AC448" s="209"/>
      <c r="AD448" s="209"/>
      <c r="AE448" s="209"/>
      <c r="AF448" s="209"/>
      <c r="AG448" s="209" t="s">
        <v>160</v>
      </c>
      <c r="AH448" s="209"/>
      <c r="AI448" s="209"/>
      <c r="AJ448" s="209"/>
      <c r="AK448" s="209"/>
      <c r="AL448" s="209"/>
      <c r="AM448" s="209"/>
      <c r="AN448" s="209"/>
      <c r="AO448" s="209"/>
      <c r="AP448" s="209"/>
      <c r="AQ448" s="209"/>
      <c r="AR448" s="209"/>
      <c r="AS448" s="209"/>
      <c r="AT448" s="209"/>
      <c r="AU448" s="209"/>
      <c r="AV448" s="209"/>
      <c r="AW448" s="209"/>
      <c r="AX448" s="209"/>
      <c r="AY448" s="209"/>
      <c r="AZ448" s="209"/>
      <c r="BA448" s="209"/>
      <c r="BB448" s="209"/>
      <c r="BC448" s="209"/>
      <c r="BD448" s="209"/>
      <c r="BE448" s="209"/>
      <c r="BF448" s="209"/>
      <c r="BG448" s="209"/>
      <c r="BH448" s="209"/>
    </row>
    <row r="449" spans="1:60" outlineLevel="1" x14ac:dyDescent="0.25">
      <c r="A449" s="243">
        <v>199</v>
      </c>
      <c r="B449" s="244" t="s">
        <v>591</v>
      </c>
      <c r="C449" s="251" t="s">
        <v>592</v>
      </c>
      <c r="D449" s="245" t="s">
        <v>163</v>
      </c>
      <c r="E449" s="246">
        <v>1</v>
      </c>
      <c r="F449" s="247"/>
      <c r="G449" s="248">
        <f>ROUND(E449*F449,2)</f>
        <v>0</v>
      </c>
      <c r="H449" s="229">
        <v>48.7</v>
      </c>
      <c r="I449" s="228">
        <f>ROUND(E449*H449,2)</f>
        <v>48.7</v>
      </c>
      <c r="J449" s="229">
        <v>0</v>
      </c>
      <c r="K449" s="228">
        <f>ROUND(E449*J449,2)</f>
        <v>0</v>
      </c>
      <c r="L449" s="228">
        <v>15</v>
      </c>
      <c r="M449" s="228">
        <f>G449*(1+L449/100)</f>
        <v>0</v>
      </c>
      <c r="N449" s="228">
        <v>0</v>
      </c>
      <c r="O449" s="228">
        <f>ROUND(E449*N449,2)</f>
        <v>0</v>
      </c>
      <c r="P449" s="228">
        <v>0</v>
      </c>
      <c r="Q449" s="228">
        <f>ROUND(E449*P449,2)</f>
        <v>0</v>
      </c>
      <c r="R449" s="228" t="s">
        <v>444</v>
      </c>
      <c r="S449" s="228" t="s">
        <v>168</v>
      </c>
      <c r="T449" s="228" t="s">
        <v>136</v>
      </c>
      <c r="U449" s="228">
        <v>0</v>
      </c>
      <c r="V449" s="228">
        <f>ROUND(E449*U449,2)</f>
        <v>0</v>
      </c>
      <c r="W449" s="228"/>
      <c r="X449" s="228" t="s">
        <v>159</v>
      </c>
      <c r="Y449" s="209"/>
      <c r="Z449" s="209"/>
      <c r="AA449" s="209"/>
      <c r="AB449" s="209"/>
      <c r="AC449" s="209"/>
      <c r="AD449" s="209"/>
      <c r="AE449" s="209"/>
      <c r="AF449" s="209"/>
      <c r="AG449" s="209" t="s">
        <v>160</v>
      </c>
      <c r="AH449" s="209"/>
      <c r="AI449" s="209"/>
      <c r="AJ449" s="209"/>
      <c r="AK449" s="209"/>
      <c r="AL449" s="209"/>
      <c r="AM449" s="209"/>
      <c r="AN449" s="209"/>
      <c r="AO449" s="209"/>
      <c r="AP449" s="209"/>
      <c r="AQ449" s="209"/>
      <c r="AR449" s="209"/>
      <c r="AS449" s="209"/>
      <c r="AT449" s="209"/>
      <c r="AU449" s="209"/>
      <c r="AV449" s="209"/>
      <c r="AW449" s="209"/>
      <c r="AX449" s="209"/>
      <c r="AY449" s="209"/>
      <c r="AZ449" s="209"/>
      <c r="BA449" s="209"/>
      <c r="BB449" s="209"/>
      <c r="BC449" s="209"/>
      <c r="BD449" s="209"/>
      <c r="BE449" s="209"/>
      <c r="BF449" s="209"/>
      <c r="BG449" s="209"/>
      <c r="BH449" s="209"/>
    </row>
    <row r="450" spans="1:60" outlineLevel="1" x14ac:dyDescent="0.25">
      <c r="A450" s="243">
        <v>200</v>
      </c>
      <c r="B450" s="244" t="s">
        <v>593</v>
      </c>
      <c r="C450" s="251" t="s">
        <v>594</v>
      </c>
      <c r="D450" s="245" t="s">
        <v>163</v>
      </c>
      <c r="E450" s="246">
        <v>20</v>
      </c>
      <c r="F450" s="247"/>
      <c r="G450" s="248">
        <f>ROUND(E450*F450,2)</f>
        <v>0</v>
      </c>
      <c r="H450" s="229">
        <v>15</v>
      </c>
      <c r="I450" s="228">
        <f>ROUND(E450*H450,2)</f>
        <v>300</v>
      </c>
      <c r="J450" s="229">
        <v>0</v>
      </c>
      <c r="K450" s="228">
        <f>ROUND(E450*J450,2)</f>
        <v>0</v>
      </c>
      <c r="L450" s="228">
        <v>15</v>
      </c>
      <c r="M450" s="228">
        <f>G450*(1+L450/100)</f>
        <v>0</v>
      </c>
      <c r="N450" s="228">
        <v>4.0000000000000003E-5</v>
      </c>
      <c r="O450" s="228">
        <f>ROUND(E450*N450,2)</f>
        <v>0</v>
      </c>
      <c r="P450" s="228">
        <v>0</v>
      </c>
      <c r="Q450" s="228">
        <f>ROUND(E450*P450,2)</f>
        <v>0</v>
      </c>
      <c r="R450" s="228" t="s">
        <v>444</v>
      </c>
      <c r="S450" s="228" t="s">
        <v>168</v>
      </c>
      <c r="T450" s="228" t="s">
        <v>136</v>
      </c>
      <c r="U450" s="228">
        <v>0</v>
      </c>
      <c r="V450" s="228">
        <f>ROUND(E450*U450,2)</f>
        <v>0</v>
      </c>
      <c r="W450" s="228"/>
      <c r="X450" s="228" t="s">
        <v>159</v>
      </c>
      <c r="Y450" s="209"/>
      <c r="Z450" s="209"/>
      <c r="AA450" s="209"/>
      <c r="AB450" s="209"/>
      <c r="AC450" s="209"/>
      <c r="AD450" s="209"/>
      <c r="AE450" s="209"/>
      <c r="AF450" s="209"/>
      <c r="AG450" s="209" t="s">
        <v>160</v>
      </c>
      <c r="AH450" s="209"/>
      <c r="AI450" s="209"/>
      <c r="AJ450" s="209"/>
      <c r="AK450" s="209"/>
      <c r="AL450" s="209"/>
      <c r="AM450" s="209"/>
      <c r="AN450" s="209"/>
      <c r="AO450" s="209"/>
      <c r="AP450" s="209"/>
      <c r="AQ450" s="209"/>
      <c r="AR450" s="209"/>
      <c r="AS450" s="209"/>
      <c r="AT450" s="209"/>
      <c r="AU450" s="209"/>
      <c r="AV450" s="209"/>
      <c r="AW450" s="209"/>
      <c r="AX450" s="209"/>
      <c r="AY450" s="209"/>
      <c r="AZ450" s="209"/>
      <c r="BA450" s="209"/>
      <c r="BB450" s="209"/>
      <c r="BC450" s="209"/>
      <c r="BD450" s="209"/>
      <c r="BE450" s="209"/>
      <c r="BF450" s="209"/>
      <c r="BG450" s="209"/>
      <c r="BH450" s="209"/>
    </row>
    <row r="451" spans="1:60" outlineLevel="1" x14ac:dyDescent="0.25">
      <c r="A451" s="243">
        <v>201</v>
      </c>
      <c r="B451" s="244" t="s">
        <v>595</v>
      </c>
      <c r="C451" s="251" t="s">
        <v>596</v>
      </c>
      <c r="D451" s="245" t="s">
        <v>163</v>
      </c>
      <c r="E451" s="246">
        <v>6</v>
      </c>
      <c r="F451" s="247"/>
      <c r="G451" s="248">
        <f>ROUND(E451*F451,2)</f>
        <v>0</v>
      </c>
      <c r="H451" s="229">
        <v>990</v>
      </c>
      <c r="I451" s="228">
        <f>ROUND(E451*H451,2)</f>
        <v>5940</v>
      </c>
      <c r="J451" s="229">
        <v>0</v>
      </c>
      <c r="K451" s="228">
        <f>ROUND(E451*J451,2)</f>
        <v>0</v>
      </c>
      <c r="L451" s="228">
        <v>15</v>
      </c>
      <c r="M451" s="228">
        <f>G451*(1+L451/100)</f>
        <v>0</v>
      </c>
      <c r="N451" s="228">
        <v>4.0000000000000001E-3</v>
      </c>
      <c r="O451" s="228">
        <f>ROUND(E451*N451,2)</f>
        <v>0.02</v>
      </c>
      <c r="P451" s="228">
        <v>0</v>
      </c>
      <c r="Q451" s="228">
        <f>ROUND(E451*P451,2)</f>
        <v>0</v>
      </c>
      <c r="R451" s="228" t="s">
        <v>444</v>
      </c>
      <c r="S451" s="228" t="s">
        <v>168</v>
      </c>
      <c r="T451" s="228" t="s">
        <v>136</v>
      </c>
      <c r="U451" s="228">
        <v>0</v>
      </c>
      <c r="V451" s="228">
        <f>ROUND(E451*U451,2)</f>
        <v>0</v>
      </c>
      <c r="W451" s="228"/>
      <c r="X451" s="228" t="s">
        <v>159</v>
      </c>
      <c r="Y451" s="209"/>
      <c r="Z451" s="209"/>
      <c r="AA451" s="209"/>
      <c r="AB451" s="209"/>
      <c r="AC451" s="209"/>
      <c r="AD451" s="209"/>
      <c r="AE451" s="209"/>
      <c r="AF451" s="209"/>
      <c r="AG451" s="209" t="s">
        <v>160</v>
      </c>
      <c r="AH451" s="209"/>
      <c r="AI451" s="209"/>
      <c r="AJ451" s="209"/>
      <c r="AK451" s="209"/>
      <c r="AL451" s="209"/>
      <c r="AM451" s="209"/>
      <c r="AN451" s="209"/>
      <c r="AO451" s="209"/>
      <c r="AP451" s="209"/>
      <c r="AQ451" s="209"/>
      <c r="AR451" s="209"/>
      <c r="AS451" s="209"/>
      <c r="AT451" s="209"/>
      <c r="AU451" s="209"/>
      <c r="AV451" s="209"/>
      <c r="AW451" s="209"/>
      <c r="AX451" s="209"/>
      <c r="AY451" s="209"/>
      <c r="AZ451" s="209"/>
      <c r="BA451" s="209"/>
      <c r="BB451" s="209"/>
      <c r="BC451" s="209"/>
      <c r="BD451" s="209"/>
      <c r="BE451" s="209"/>
      <c r="BF451" s="209"/>
      <c r="BG451" s="209"/>
      <c r="BH451" s="209"/>
    </row>
    <row r="452" spans="1:60" outlineLevel="1" x14ac:dyDescent="0.25">
      <c r="A452" s="243">
        <v>202</v>
      </c>
      <c r="B452" s="244" t="s">
        <v>597</v>
      </c>
      <c r="C452" s="251" t="s">
        <v>598</v>
      </c>
      <c r="D452" s="245" t="s">
        <v>163</v>
      </c>
      <c r="E452" s="246">
        <v>2</v>
      </c>
      <c r="F452" s="247"/>
      <c r="G452" s="248">
        <f>ROUND(E452*F452,2)</f>
        <v>0</v>
      </c>
      <c r="H452" s="229">
        <v>192.6</v>
      </c>
      <c r="I452" s="228">
        <f>ROUND(E452*H452,2)</f>
        <v>385.2</v>
      </c>
      <c r="J452" s="229">
        <v>0</v>
      </c>
      <c r="K452" s="228">
        <f>ROUND(E452*J452,2)</f>
        <v>0</v>
      </c>
      <c r="L452" s="228">
        <v>15</v>
      </c>
      <c r="M452" s="228">
        <f>G452*(1+L452/100)</f>
        <v>0</v>
      </c>
      <c r="N452" s="228">
        <v>1.8000000000000001E-4</v>
      </c>
      <c r="O452" s="228">
        <f>ROUND(E452*N452,2)</f>
        <v>0</v>
      </c>
      <c r="P452" s="228">
        <v>0</v>
      </c>
      <c r="Q452" s="228">
        <f>ROUND(E452*P452,2)</f>
        <v>0</v>
      </c>
      <c r="R452" s="228" t="s">
        <v>444</v>
      </c>
      <c r="S452" s="228" t="s">
        <v>168</v>
      </c>
      <c r="T452" s="228" t="s">
        <v>136</v>
      </c>
      <c r="U452" s="228">
        <v>0</v>
      </c>
      <c r="V452" s="228">
        <f>ROUND(E452*U452,2)</f>
        <v>0</v>
      </c>
      <c r="W452" s="228"/>
      <c r="X452" s="228" t="s">
        <v>159</v>
      </c>
      <c r="Y452" s="209"/>
      <c r="Z452" s="209"/>
      <c r="AA452" s="209"/>
      <c r="AB452" s="209"/>
      <c r="AC452" s="209"/>
      <c r="AD452" s="209"/>
      <c r="AE452" s="209"/>
      <c r="AF452" s="209"/>
      <c r="AG452" s="209" t="s">
        <v>160</v>
      </c>
      <c r="AH452" s="209"/>
      <c r="AI452" s="209"/>
      <c r="AJ452" s="209"/>
      <c r="AK452" s="209"/>
      <c r="AL452" s="209"/>
      <c r="AM452" s="209"/>
      <c r="AN452" s="209"/>
      <c r="AO452" s="209"/>
      <c r="AP452" s="209"/>
      <c r="AQ452" s="209"/>
      <c r="AR452" s="209"/>
      <c r="AS452" s="209"/>
      <c r="AT452" s="209"/>
      <c r="AU452" s="209"/>
      <c r="AV452" s="209"/>
      <c r="AW452" s="209"/>
      <c r="AX452" s="209"/>
      <c r="AY452" s="209"/>
      <c r="AZ452" s="209"/>
      <c r="BA452" s="209"/>
      <c r="BB452" s="209"/>
      <c r="BC452" s="209"/>
      <c r="BD452" s="209"/>
      <c r="BE452" s="209"/>
      <c r="BF452" s="209"/>
      <c r="BG452" s="209"/>
      <c r="BH452" s="209"/>
    </row>
    <row r="453" spans="1:60" outlineLevel="1" x14ac:dyDescent="0.25">
      <c r="A453" s="243">
        <v>203</v>
      </c>
      <c r="B453" s="244" t="s">
        <v>599</v>
      </c>
      <c r="C453" s="251" t="s">
        <v>600</v>
      </c>
      <c r="D453" s="245" t="s">
        <v>163</v>
      </c>
      <c r="E453" s="246">
        <v>2</v>
      </c>
      <c r="F453" s="247"/>
      <c r="G453" s="248">
        <f>ROUND(E453*F453,2)</f>
        <v>0</v>
      </c>
      <c r="H453" s="229">
        <v>229.4</v>
      </c>
      <c r="I453" s="228">
        <f>ROUND(E453*H453,2)</f>
        <v>458.8</v>
      </c>
      <c r="J453" s="229">
        <v>0</v>
      </c>
      <c r="K453" s="228">
        <f>ROUND(E453*J453,2)</f>
        <v>0</v>
      </c>
      <c r="L453" s="228">
        <v>15</v>
      </c>
      <c r="M453" s="228">
        <f>G453*(1+L453/100)</f>
        <v>0</v>
      </c>
      <c r="N453" s="228">
        <v>1.8000000000000001E-4</v>
      </c>
      <c r="O453" s="228">
        <f>ROUND(E453*N453,2)</f>
        <v>0</v>
      </c>
      <c r="P453" s="228">
        <v>0</v>
      </c>
      <c r="Q453" s="228">
        <f>ROUND(E453*P453,2)</f>
        <v>0</v>
      </c>
      <c r="R453" s="228" t="s">
        <v>444</v>
      </c>
      <c r="S453" s="228" t="s">
        <v>168</v>
      </c>
      <c r="T453" s="228" t="s">
        <v>136</v>
      </c>
      <c r="U453" s="228">
        <v>0</v>
      </c>
      <c r="V453" s="228">
        <f>ROUND(E453*U453,2)</f>
        <v>0</v>
      </c>
      <c r="W453" s="228"/>
      <c r="X453" s="228" t="s">
        <v>159</v>
      </c>
      <c r="Y453" s="209"/>
      <c r="Z453" s="209"/>
      <c r="AA453" s="209"/>
      <c r="AB453" s="209"/>
      <c r="AC453" s="209"/>
      <c r="AD453" s="209"/>
      <c r="AE453" s="209"/>
      <c r="AF453" s="209"/>
      <c r="AG453" s="209" t="s">
        <v>160</v>
      </c>
      <c r="AH453" s="209"/>
      <c r="AI453" s="209"/>
      <c r="AJ453" s="209"/>
      <c r="AK453" s="209"/>
      <c r="AL453" s="209"/>
      <c r="AM453" s="209"/>
      <c r="AN453" s="209"/>
      <c r="AO453" s="209"/>
      <c r="AP453" s="209"/>
      <c r="AQ453" s="209"/>
      <c r="AR453" s="209"/>
      <c r="AS453" s="209"/>
      <c r="AT453" s="209"/>
      <c r="AU453" s="209"/>
      <c r="AV453" s="209"/>
      <c r="AW453" s="209"/>
      <c r="AX453" s="209"/>
      <c r="AY453" s="209"/>
      <c r="AZ453" s="209"/>
      <c r="BA453" s="209"/>
      <c r="BB453" s="209"/>
      <c r="BC453" s="209"/>
      <c r="BD453" s="209"/>
      <c r="BE453" s="209"/>
      <c r="BF453" s="209"/>
      <c r="BG453" s="209"/>
      <c r="BH453" s="209"/>
    </row>
    <row r="454" spans="1:60" outlineLevel="1" x14ac:dyDescent="0.25">
      <c r="A454" s="243">
        <v>204</v>
      </c>
      <c r="B454" s="244" t="s">
        <v>601</v>
      </c>
      <c r="C454" s="251" t="s">
        <v>602</v>
      </c>
      <c r="D454" s="245" t="s">
        <v>163</v>
      </c>
      <c r="E454" s="246">
        <v>2</v>
      </c>
      <c r="F454" s="247"/>
      <c r="G454" s="248">
        <f>ROUND(E454*F454,2)</f>
        <v>0</v>
      </c>
      <c r="H454" s="229">
        <v>166.8</v>
      </c>
      <c r="I454" s="228">
        <f>ROUND(E454*H454,2)</f>
        <v>333.6</v>
      </c>
      <c r="J454" s="229">
        <v>0</v>
      </c>
      <c r="K454" s="228">
        <f>ROUND(E454*J454,2)</f>
        <v>0</v>
      </c>
      <c r="L454" s="228">
        <v>15</v>
      </c>
      <c r="M454" s="228">
        <f>G454*(1+L454/100)</f>
        <v>0</v>
      </c>
      <c r="N454" s="228">
        <v>1.8000000000000001E-4</v>
      </c>
      <c r="O454" s="228">
        <f>ROUND(E454*N454,2)</f>
        <v>0</v>
      </c>
      <c r="P454" s="228">
        <v>0</v>
      </c>
      <c r="Q454" s="228">
        <f>ROUND(E454*P454,2)</f>
        <v>0</v>
      </c>
      <c r="R454" s="228" t="s">
        <v>444</v>
      </c>
      <c r="S454" s="228" t="s">
        <v>168</v>
      </c>
      <c r="T454" s="228" t="s">
        <v>136</v>
      </c>
      <c r="U454" s="228">
        <v>0</v>
      </c>
      <c r="V454" s="228">
        <f>ROUND(E454*U454,2)</f>
        <v>0</v>
      </c>
      <c r="W454" s="228"/>
      <c r="X454" s="228" t="s">
        <v>159</v>
      </c>
      <c r="Y454" s="209"/>
      <c r="Z454" s="209"/>
      <c r="AA454" s="209"/>
      <c r="AB454" s="209"/>
      <c r="AC454" s="209"/>
      <c r="AD454" s="209"/>
      <c r="AE454" s="209"/>
      <c r="AF454" s="209"/>
      <c r="AG454" s="209" t="s">
        <v>160</v>
      </c>
      <c r="AH454" s="209"/>
      <c r="AI454" s="209"/>
      <c r="AJ454" s="209"/>
      <c r="AK454" s="209"/>
      <c r="AL454" s="209"/>
      <c r="AM454" s="209"/>
      <c r="AN454" s="209"/>
      <c r="AO454" s="209"/>
      <c r="AP454" s="209"/>
      <c r="AQ454" s="209"/>
      <c r="AR454" s="209"/>
      <c r="AS454" s="209"/>
      <c r="AT454" s="209"/>
      <c r="AU454" s="209"/>
      <c r="AV454" s="209"/>
      <c r="AW454" s="209"/>
      <c r="AX454" s="209"/>
      <c r="AY454" s="209"/>
      <c r="AZ454" s="209"/>
      <c r="BA454" s="209"/>
      <c r="BB454" s="209"/>
      <c r="BC454" s="209"/>
      <c r="BD454" s="209"/>
      <c r="BE454" s="209"/>
      <c r="BF454" s="209"/>
      <c r="BG454" s="209"/>
      <c r="BH454" s="209"/>
    </row>
    <row r="455" spans="1:60" outlineLevel="1" x14ac:dyDescent="0.25">
      <c r="A455" s="243">
        <v>205</v>
      </c>
      <c r="B455" s="244" t="s">
        <v>603</v>
      </c>
      <c r="C455" s="251" t="s">
        <v>604</v>
      </c>
      <c r="D455" s="245" t="s">
        <v>163</v>
      </c>
      <c r="E455" s="246">
        <v>1</v>
      </c>
      <c r="F455" s="247"/>
      <c r="G455" s="248">
        <f>ROUND(E455*F455,2)</f>
        <v>0</v>
      </c>
      <c r="H455" s="229">
        <v>434.7</v>
      </c>
      <c r="I455" s="228">
        <f>ROUND(E455*H455,2)</f>
        <v>434.7</v>
      </c>
      <c r="J455" s="229">
        <v>0</v>
      </c>
      <c r="K455" s="228">
        <f>ROUND(E455*J455,2)</f>
        <v>0</v>
      </c>
      <c r="L455" s="228">
        <v>15</v>
      </c>
      <c r="M455" s="228">
        <f>G455*(1+L455/100)</f>
        <v>0</v>
      </c>
      <c r="N455" s="228">
        <v>4.0000000000000002E-4</v>
      </c>
      <c r="O455" s="228">
        <f>ROUND(E455*N455,2)</f>
        <v>0</v>
      </c>
      <c r="P455" s="228">
        <v>0</v>
      </c>
      <c r="Q455" s="228">
        <f>ROUND(E455*P455,2)</f>
        <v>0</v>
      </c>
      <c r="R455" s="228" t="s">
        <v>444</v>
      </c>
      <c r="S455" s="228" t="s">
        <v>168</v>
      </c>
      <c r="T455" s="228" t="s">
        <v>136</v>
      </c>
      <c r="U455" s="228">
        <v>0</v>
      </c>
      <c r="V455" s="228">
        <f>ROUND(E455*U455,2)</f>
        <v>0</v>
      </c>
      <c r="W455" s="228"/>
      <c r="X455" s="228" t="s">
        <v>159</v>
      </c>
      <c r="Y455" s="209"/>
      <c r="Z455" s="209"/>
      <c r="AA455" s="209"/>
      <c r="AB455" s="209"/>
      <c r="AC455" s="209"/>
      <c r="AD455" s="209"/>
      <c r="AE455" s="209"/>
      <c r="AF455" s="209"/>
      <c r="AG455" s="209" t="s">
        <v>160</v>
      </c>
      <c r="AH455" s="209"/>
      <c r="AI455" s="209"/>
      <c r="AJ455" s="209"/>
      <c r="AK455" s="209"/>
      <c r="AL455" s="209"/>
      <c r="AM455" s="209"/>
      <c r="AN455" s="209"/>
      <c r="AO455" s="209"/>
      <c r="AP455" s="209"/>
      <c r="AQ455" s="209"/>
      <c r="AR455" s="209"/>
      <c r="AS455" s="209"/>
      <c r="AT455" s="209"/>
      <c r="AU455" s="209"/>
      <c r="AV455" s="209"/>
      <c r="AW455" s="209"/>
      <c r="AX455" s="209"/>
      <c r="AY455" s="209"/>
      <c r="AZ455" s="209"/>
      <c r="BA455" s="209"/>
      <c r="BB455" s="209"/>
      <c r="BC455" s="209"/>
      <c r="BD455" s="209"/>
      <c r="BE455" s="209"/>
      <c r="BF455" s="209"/>
      <c r="BG455" s="209"/>
      <c r="BH455" s="209"/>
    </row>
    <row r="456" spans="1:60" outlineLevel="1" x14ac:dyDescent="0.25">
      <c r="A456" s="243">
        <v>206</v>
      </c>
      <c r="B456" s="244" t="s">
        <v>605</v>
      </c>
      <c r="C456" s="251" t="s">
        <v>606</v>
      </c>
      <c r="D456" s="245" t="s">
        <v>163</v>
      </c>
      <c r="E456" s="246">
        <v>1</v>
      </c>
      <c r="F456" s="247"/>
      <c r="G456" s="248">
        <f>ROUND(E456*F456,2)</f>
        <v>0</v>
      </c>
      <c r="H456" s="229">
        <v>1017.8</v>
      </c>
      <c r="I456" s="228">
        <f>ROUND(E456*H456,2)</f>
        <v>1017.8</v>
      </c>
      <c r="J456" s="229">
        <v>0</v>
      </c>
      <c r="K456" s="228">
        <f>ROUND(E456*J456,2)</f>
        <v>0</v>
      </c>
      <c r="L456" s="228">
        <v>15</v>
      </c>
      <c r="M456" s="228">
        <f>G456*(1+L456/100)</f>
        <v>0</v>
      </c>
      <c r="N456" s="228">
        <v>5.0000000000000001E-4</v>
      </c>
      <c r="O456" s="228">
        <f>ROUND(E456*N456,2)</f>
        <v>0</v>
      </c>
      <c r="P456" s="228">
        <v>0</v>
      </c>
      <c r="Q456" s="228">
        <f>ROUND(E456*P456,2)</f>
        <v>0</v>
      </c>
      <c r="R456" s="228" t="s">
        <v>444</v>
      </c>
      <c r="S456" s="228" t="s">
        <v>168</v>
      </c>
      <c r="T456" s="228" t="s">
        <v>136</v>
      </c>
      <c r="U456" s="228">
        <v>0</v>
      </c>
      <c r="V456" s="228">
        <f>ROUND(E456*U456,2)</f>
        <v>0</v>
      </c>
      <c r="W456" s="228"/>
      <c r="X456" s="228" t="s">
        <v>159</v>
      </c>
      <c r="Y456" s="209"/>
      <c r="Z456" s="209"/>
      <c r="AA456" s="209"/>
      <c r="AB456" s="209"/>
      <c r="AC456" s="209"/>
      <c r="AD456" s="209"/>
      <c r="AE456" s="209"/>
      <c r="AF456" s="209"/>
      <c r="AG456" s="209" t="s">
        <v>160</v>
      </c>
      <c r="AH456" s="209"/>
      <c r="AI456" s="209"/>
      <c r="AJ456" s="209"/>
      <c r="AK456" s="209"/>
      <c r="AL456" s="209"/>
      <c r="AM456" s="209"/>
      <c r="AN456" s="209"/>
      <c r="AO456" s="209"/>
      <c r="AP456" s="209"/>
      <c r="AQ456" s="209"/>
      <c r="AR456" s="209"/>
      <c r="AS456" s="209"/>
      <c r="AT456" s="209"/>
      <c r="AU456" s="209"/>
      <c r="AV456" s="209"/>
      <c r="AW456" s="209"/>
      <c r="AX456" s="209"/>
      <c r="AY456" s="209"/>
      <c r="AZ456" s="209"/>
      <c r="BA456" s="209"/>
      <c r="BB456" s="209"/>
      <c r="BC456" s="209"/>
      <c r="BD456" s="209"/>
      <c r="BE456" s="209"/>
      <c r="BF456" s="209"/>
      <c r="BG456" s="209"/>
      <c r="BH456" s="209"/>
    </row>
    <row r="457" spans="1:60" x14ac:dyDescent="0.25">
      <c r="A457" s="231" t="s">
        <v>130</v>
      </c>
      <c r="B457" s="232" t="s">
        <v>98</v>
      </c>
      <c r="C457" s="250" t="s">
        <v>99</v>
      </c>
      <c r="D457" s="233"/>
      <c r="E457" s="234"/>
      <c r="F457" s="235"/>
      <c r="G457" s="236">
        <f>SUMIF(AG458:AG461,"&lt;&gt;NOR",G458:G461)</f>
        <v>0</v>
      </c>
      <c r="H457" s="230"/>
      <c r="I457" s="230">
        <f>SUM(I458:I461)</f>
        <v>333.98</v>
      </c>
      <c r="J457" s="230"/>
      <c r="K457" s="230">
        <f>SUM(K458:K461)</f>
        <v>668.22</v>
      </c>
      <c r="L457" s="230"/>
      <c r="M457" s="230">
        <f>SUM(M458:M461)</f>
        <v>0</v>
      </c>
      <c r="N457" s="230"/>
      <c r="O457" s="230">
        <f>SUM(O458:O461)</f>
        <v>0</v>
      </c>
      <c r="P457" s="230"/>
      <c r="Q457" s="230">
        <f>SUM(Q458:Q461)</f>
        <v>0</v>
      </c>
      <c r="R457" s="230"/>
      <c r="S457" s="230"/>
      <c r="T457" s="230"/>
      <c r="U457" s="230"/>
      <c r="V457" s="230">
        <f>SUM(V458:V461)</f>
        <v>1.1499999999999999</v>
      </c>
      <c r="W457" s="230"/>
      <c r="X457" s="230"/>
      <c r="AG457" t="s">
        <v>131</v>
      </c>
    </row>
    <row r="458" spans="1:60" outlineLevel="1" x14ac:dyDescent="0.25">
      <c r="A458" s="243">
        <v>207</v>
      </c>
      <c r="B458" s="244" t="s">
        <v>607</v>
      </c>
      <c r="C458" s="251" t="s">
        <v>608</v>
      </c>
      <c r="D458" s="245" t="s">
        <v>163</v>
      </c>
      <c r="E458" s="246">
        <v>2</v>
      </c>
      <c r="F458" s="247"/>
      <c r="G458" s="248">
        <f>ROUND(E458*F458,2)</f>
        <v>0</v>
      </c>
      <c r="H458" s="229">
        <v>79.59</v>
      </c>
      <c r="I458" s="228">
        <f>ROUND(E458*H458,2)</f>
        <v>159.18</v>
      </c>
      <c r="J458" s="229">
        <v>140.61000000000001</v>
      </c>
      <c r="K458" s="228">
        <f>ROUND(E458*J458,2)</f>
        <v>281.22000000000003</v>
      </c>
      <c r="L458" s="228">
        <v>15</v>
      </c>
      <c r="M458" s="228">
        <f>G458*(1+L458/100)</f>
        <v>0</v>
      </c>
      <c r="N458" s="228">
        <v>0</v>
      </c>
      <c r="O458" s="228">
        <f>ROUND(E458*N458,2)</f>
        <v>0</v>
      </c>
      <c r="P458" s="228">
        <v>0</v>
      </c>
      <c r="Q458" s="228">
        <f>ROUND(E458*P458,2)</f>
        <v>0</v>
      </c>
      <c r="R458" s="228"/>
      <c r="S458" s="228" t="s">
        <v>168</v>
      </c>
      <c r="T458" s="228" t="s">
        <v>136</v>
      </c>
      <c r="U458" s="228">
        <v>0.23599999999999999</v>
      </c>
      <c r="V458" s="228">
        <f>ROUND(E458*U458,2)</f>
        <v>0.47</v>
      </c>
      <c r="W458" s="228"/>
      <c r="X458" s="228" t="s">
        <v>164</v>
      </c>
      <c r="Y458" s="209"/>
      <c r="Z458" s="209"/>
      <c r="AA458" s="209"/>
      <c r="AB458" s="209"/>
      <c r="AC458" s="209"/>
      <c r="AD458" s="209"/>
      <c r="AE458" s="209"/>
      <c r="AF458" s="209"/>
      <c r="AG458" s="209" t="s">
        <v>165</v>
      </c>
      <c r="AH458" s="209"/>
      <c r="AI458" s="209"/>
      <c r="AJ458" s="209"/>
      <c r="AK458" s="209"/>
      <c r="AL458" s="209"/>
      <c r="AM458" s="209"/>
      <c r="AN458" s="209"/>
      <c r="AO458" s="209"/>
      <c r="AP458" s="209"/>
      <c r="AQ458" s="209"/>
      <c r="AR458" s="209"/>
      <c r="AS458" s="209"/>
      <c r="AT458" s="209"/>
      <c r="AU458" s="209"/>
      <c r="AV458" s="209"/>
      <c r="AW458" s="209"/>
      <c r="AX458" s="209"/>
      <c r="AY458" s="209"/>
      <c r="AZ458" s="209"/>
      <c r="BA458" s="209"/>
      <c r="BB458" s="209"/>
      <c r="BC458" s="209"/>
      <c r="BD458" s="209"/>
      <c r="BE458" s="209"/>
      <c r="BF458" s="209"/>
      <c r="BG458" s="209"/>
      <c r="BH458" s="209"/>
    </row>
    <row r="459" spans="1:60" outlineLevel="1" x14ac:dyDescent="0.25">
      <c r="A459" s="243">
        <v>208</v>
      </c>
      <c r="B459" s="244" t="s">
        <v>609</v>
      </c>
      <c r="C459" s="251" t="s">
        <v>610</v>
      </c>
      <c r="D459" s="245" t="s">
        <v>163</v>
      </c>
      <c r="E459" s="246">
        <v>1</v>
      </c>
      <c r="F459" s="247"/>
      <c r="G459" s="248">
        <f>ROUND(E459*F459,2)</f>
        <v>0</v>
      </c>
      <c r="H459" s="229">
        <v>0</v>
      </c>
      <c r="I459" s="228">
        <f>ROUND(E459*H459,2)</f>
        <v>0</v>
      </c>
      <c r="J459" s="229">
        <v>272.60000000000002</v>
      </c>
      <c r="K459" s="228">
        <f>ROUND(E459*J459,2)</f>
        <v>272.60000000000002</v>
      </c>
      <c r="L459" s="228">
        <v>15</v>
      </c>
      <c r="M459" s="228">
        <f>G459*(1+L459/100)</f>
        <v>0</v>
      </c>
      <c r="N459" s="228">
        <v>0</v>
      </c>
      <c r="O459" s="228">
        <f>ROUND(E459*N459,2)</f>
        <v>0</v>
      </c>
      <c r="P459" s="228">
        <v>0</v>
      </c>
      <c r="Q459" s="228">
        <f>ROUND(E459*P459,2)</f>
        <v>0</v>
      </c>
      <c r="R459" s="228"/>
      <c r="S459" s="228" t="s">
        <v>168</v>
      </c>
      <c r="T459" s="228" t="s">
        <v>136</v>
      </c>
      <c r="U459" s="228">
        <v>0.48</v>
      </c>
      <c r="V459" s="228">
        <f>ROUND(E459*U459,2)</f>
        <v>0.48</v>
      </c>
      <c r="W459" s="228"/>
      <c r="X459" s="228" t="s">
        <v>164</v>
      </c>
      <c r="Y459" s="209"/>
      <c r="Z459" s="209"/>
      <c r="AA459" s="209"/>
      <c r="AB459" s="209"/>
      <c r="AC459" s="209"/>
      <c r="AD459" s="209"/>
      <c r="AE459" s="209"/>
      <c r="AF459" s="209"/>
      <c r="AG459" s="209" t="s">
        <v>165</v>
      </c>
      <c r="AH459" s="209"/>
      <c r="AI459" s="209"/>
      <c r="AJ459" s="209"/>
      <c r="AK459" s="209"/>
      <c r="AL459" s="209"/>
      <c r="AM459" s="209"/>
      <c r="AN459" s="209"/>
      <c r="AO459" s="209"/>
      <c r="AP459" s="209"/>
      <c r="AQ459" s="209"/>
      <c r="AR459" s="209"/>
      <c r="AS459" s="209"/>
      <c r="AT459" s="209"/>
      <c r="AU459" s="209"/>
      <c r="AV459" s="209"/>
      <c r="AW459" s="209"/>
      <c r="AX459" s="209"/>
      <c r="AY459" s="209"/>
      <c r="AZ459" s="209"/>
      <c r="BA459" s="209"/>
      <c r="BB459" s="209"/>
      <c r="BC459" s="209"/>
      <c r="BD459" s="209"/>
      <c r="BE459" s="209"/>
      <c r="BF459" s="209"/>
      <c r="BG459" s="209"/>
      <c r="BH459" s="209"/>
    </row>
    <row r="460" spans="1:60" outlineLevel="1" x14ac:dyDescent="0.25">
      <c r="A460" s="243">
        <v>209</v>
      </c>
      <c r="B460" s="244" t="s">
        <v>611</v>
      </c>
      <c r="C460" s="251" t="s">
        <v>612</v>
      </c>
      <c r="D460" s="245" t="s">
        <v>163</v>
      </c>
      <c r="E460" s="246">
        <v>1</v>
      </c>
      <c r="F460" s="247"/>
      <c r="G460" s="248">
        <f>ROUND(E460*F460,2)</f>
        <v>0</v>
      </c>
      <c r="H460" s="229">
        <v>0</v>
      </c>
      <c r="I460" s="228">
        <f>ROUND(E460*H460,2)</f>
        <v>0</v>
      </c>
      <c r="J460" s="229">
        <v>114.4</v>
      </c>
      <c r="K460" s="228">
        <f>ROUND(E460*J460,2)</f>
        <v>114.4</v>
      </c>
      <c r="L460" s="228">
        <v>15</v>
      </c>
      <c r="M460" s="228">
        <f>G460*(1+L460/100)</f>
        <v>0</v>
      </c>
      <c r="N460" s="228">
        <v>0</v>
      </c>
      <c r="O460" s="228">
        <f>ROUND(E460*N460,2)</f>
        <v>0</v>
      </c>
      <c r="P460" s="228">
        <v>0</v>
      </c>
      <c r="Q460" s="228">
        <f>ROUND(E460*P460,2)</f>
        <v>0</v>
      </c>
      <c r="R460" s="228"/>
      <c r="S460" s="228" t="s">
        <v>168</v>
      </c>
      <c r="T460" s="228" t="s">
        <v>136</v>
      </c>
      <c r="U460" s="228">
        <v>0.20166999999999999</v>
      </c>
      <c r="V460" s="228">
        <f>ROUND(E460*U460,2)</f>
        <v>0.2</v>
      </c>
      <c r="W460" s="228"/>
      <c r="X460" s="228" t="s">
        <v>164</v>
      </c>
      <c r="Y460" s="209"/>
      <c r="Z460" s="209"/>
      <c r="AA460" s="209"/>
      <c r="AB460" s="209"/>
      <c r="AC460" s="209"/>
      <c r="AD460" s="209"/>
      <c r="AE460" s="209"/>
      <c r="AF460" s="209"/>
      <c r="AG460" s="209" t="s">
        <v>165</v>
      </c>
      <c r="AH460" s="209"/>
      <c r="AI460" s="209"/>
      <c r="AJ460" s="209"/>
      <c r="AK460" s="209"/>
      <c r="AL460" s="209"/>
      <c r="AM460" s="209"/>
      <c r="AN460" s="209"/>
      <c r="AO460" s="209"/>
      <c r="AP460" s="209"/>
      <c r="AQ460" s="209"/>
      <c r="AR460" s="209"/>
      <c r="AS460" s="209"/>
      <c r="AT460" s="209"/>
      <c r="AU460" s="209"/>
      <c r="AV460" s="209"/>
      <c r="AW460" s="209"/>
      <c r="AX460" s="209"/>
      <c r="AY460" s="209"/>
      <c r="AZ460" s="209"/>
      <c r="BA460" s="209"/>
      <c r="BB460" s="209"/>
      <c r="BC460" s="209"/>
      <c r="BD460" s="209"/>
      <c r="BE460" s="209"/>
      <c r="BF460" s="209"/>
      <c r="BG460" s="209"/>
      <c r="BH460" s="209"/>
    </row>
    <row r="461" spans="1:60" outlineLevel="1" x14ac:dyDescent="0.25">
      <c r="A461" s="243">
        <v>210</v>
      </c>
      <c r="B461" s="244" t="s">
        <v>613</v>
      </c>
      <c r="C461" s="251" t="s">
        <v>614</v>
      </c>
      <c r="D461" s="245" t="s">
        <v>163</v>
      </c>
      <c r="E461" s="246">
        <v>1</v>
      </c>
      <c r="F461" s="247"/>
      <c r="G461" s="248">
        <f>ROUND(E461*F461,2)</f>
        <v>0</v>
      </c>
      <c r="H461" s="229">
        <v>174.8</v>
      </c>
      <c r="I461" s="228">
        <f>ROUND(E461*H461,2)</f>
        <v>174.8</v>
      </c>
      <c r="J461" s="229">
        <v>0</v>
      </c>
      <c r="K461" s="228">
        <f>ROUND(E461*J461,2)</f>
        <v>0</v>
      </c>
      <c r="L461" s="228">
        <v>15</v>
      </c>
      <c r="M461" s="228">
        <f>G461*(1+L461/100)</f>
        <v>0</v>
      </c>
      <c r="N461" s="228">
        <v>1.0000000000000001E-5</v>
      </c>
      <c r="O461" s="228">
        <f>ROUND(E461*N461,2)</f>
        <v>0</v>
      </c>
      <c r="P461" s="228">
        <v>0</v>
      </c>
      <c r="Q461" s="228">
        <f>ROUND(E461*P461,2)</f>
        <v>0</v>
      </c>
      <c r="R461" s="228" t="s">
        <v>444</v>
      </c>
      <c r="S461" s="228" t="s">
        <v>168</v>
      </c>
      <c r="T461" s="228" t="s">
        <v>136</v>
      </c>
      <c r="U461" s="228">
        <v>0</v>
      </c>
      <c r="V461" s="228">
        <f>ROUND(E461*U461,2)</f>
        <v>0</v>
      </c>
      <c r="W461" s="228"/>
      <c r="X461" s="228" t="s">
        <v>159</v>
      </c>
      <c r="Y461" s="209"/>
      <c r="Z461" s="209"/>
      <c r="AA461" s="209"/>
      <c r="AB461" s="209"/>
      <c r="AC461" s="209"/>
      <c r="AD461" s="209"/>
      <c r="AE461" s="209"/>
      <c r="AF461" s="209"/>
      <c r="AG461" s="209" t="s">
        <v>160</v>
      </c>
      <c r="AH461" s="209"/>
      <c r="AI461" s="209"/>
      <c r="AJ461" s="209"/>
      <c r="AK461" s="209"/>
      <c r="AL461" s="209"/>
      <c r="AM461" s="209"/>
      <c r="AN461" s="209"/>
      <c r="AO461" s="209"/>
      <c r="AP461" s="209"/>
      <c r="AQ461" s="209"/>
      <c r="AR461" s="209"/>
      <c r="AS461" s="209"/>
      <c r="AT461" s="209"/>
      <c r="AU461" s="209"/>
      <c r="AV461" s="209"/>
      <c r="AW461" s="209"/>
      <c r="AX461" s="209"/>
      <c r="AY461" s="209"/>
      <c r="AZ461" s="209"/>
      <c r="BA461" s="209"/>
      <c r="BB461" s="209"/>
      <c r="BC461" s="209"/>
      <c r="BD461" s="209"/>
      <c r="BE461" s="209"/>
      <c r="BF461" s="209"/>
      <c r="BG461" s="209"/>
      <c r="BH461" s="209"/>
    </row>
    <row r="462" spans="1:60" x14ac:dyDescent="0.25">
      <c r="A462" s="231" t="s">
        <v>130</v>
      </c>
      <c r="B462" s="232" t="s">
        <v>100</v>
      </c>
      <c r="C462" s="250" t="s">
        <v>101</v>
      </c>
      <c r="D462" s="233"/>
      <c r="E462" s="234"/>
      <c r="F462" s="235"/>
      <c r="G462" s="236">
        <f>SUMIF(AG463:AG471,"&lt;&gt;NOR",G463:G471)</f>
        <v>0</v>
      </c>
      <c r="H462" s="230"/>
      <c r="I462" s="230">
        <f>SUM(I463:I471)</f>
        <v>0</v>
      </c>
      <c r="J462" s="230"/>
      <c r="K462" s="230">
        <f>SUM(K463:K471)</f>
        <v>15863.820000000002</v>
      </c>
      <c r="L462" s="230"/>
      <c r="M462" s="230">
        <f>SUM(M463:M471)</f>
        <v>0</v>
      </c>
      <c r="N462" s="230"/>
      <c r="O462" s="230">
        <f>SUM(O463:O471)</f>
        <v>0</v>
      </c>
      <c r="P462" s="230"/>
      <c r="Q462" s="230">
        <f>SUM(Q463:Q471)</f>
        <v>0</v>
      </c>
      <c r="R462" s="230"/>
      <c r="S462" s="230"/>
      <c r="T462" s="230"/>
      <c r="U462" s="230"/>
      <c r="V462" s="230">
        <f>SUM(V463:V471)</f>
        <v>17.75</v>
      </c>
      <c r="W462" s="230"/>
      <c r="X462" s="230"/>
      <c r="AG462" t="s">
        <v>131</v>
      </c>
    </row>
    <row r="463" spans="1:60" outlineLevel="1" x14ac:dyDescent="0.25">
      <c r="A463" s="243">
        <v>211</v>
      </c>
      <c r="B463" s="244" t="s">
        <v>615</v>
      </c>
      <c r="C463" s="251" t="s">
        <v>616</v>
      </c>
      <c r="D463" s="245" t="s">
        <v>260</v>
      </c>
      <c r="E463" s="246">
        <v>3.5563699999999998</v>
      </c>
      <c r="F463" s="247"/>
      <c r="G463" s="248">
        <f>ROUND(E463*F463,2)</f>
        <v>0</v>
      </c>
      <c r="H463" s="229">
        <v>0</v>
      </c>
      <c r="I463" s="228">
        <f>ROUND(E463*H463,2)</f>
        <v>0</v>
      </c>
      <c r="J463" s="229">
        <v>1500</v>
      </c>
      <c r="K463" s="228">
        <f>ROUND(E463*J463,2)</f>
        <v>5334.56</v>
      </c>
      <c r="L463" s="228">
        <v>15</v>
      </c>
      <c r="M463" s="228">
        <f>G463*(1+L463/100)</f>
        <v>0</v>
      </c>
      <c r="N463" s="228">
        <v>0</v>
      </c>
      <c r="O463" s="228">
        <f>ROUND(E463*N463,2)</f>
        <v>0</v>
      </c>
      <c r="P463" s="228">
        <v>0</v>
      </c>
      <c r="Q463" s="228">
        <f>ROUND(E463*P463,2)</f>
        <v>0</v>
      </c>
      <c r="R463" s="228"/>
      <c r="S463" s="228" t="s">
        <v>617</v>
      </c>
      <c r="T463" s="228" t="s">
        <v>136</v>
      </c>
      <c r="U463" s="228">
        <v>0</v>
      </c>
      <c r="V463" s="228">
        <f>ROUND(E463*U463,2)</f>
        <v>0</v>
      </c>
      <c r="W463" s="228"/>
      <c r="X463" s="228" t="s">
        <v>618</v>
      </c>
      <c r="Y463" s="209"/>
      <c r="Z463" s="209"/>
      <c r="AA463" s="209"/>
      <c r="AB463" s="209"/>
      <c r="AC463" s="209"/>
      <c r="AD463" s="209"/>
      <c r="AE463" s="209"/>
      <c r="AF463" s="209"/>
      <c r="AG463" s="209" t="s">
        <v>619</v>
      </c>
      <c r="AH463" s="209"/>
      <c r="AI463" s="209"/>
      <c r="AJ463" s="209"/>
      <c r="AK463" s="209"/>
      <c r="AL463" s="209"/>
      <c r="AM463" s="209"/>
      <c r="AN463" s="209"/>
      <c r="AO463" s="209"/>
      <c r="AP463" s="209"/>
      <c r="AQ463" s="209"/>
      <c r="AR463" s="209"/>
      <c r="AS463" s="209"/>
      <c r="AT463" s="209"/>
      <c r="AU463" s="209"/>
      <c r="AV463" s="209"/>
      <c r="AW463" s="209"/>
      <c r="AX463" s="209"/>
      <c r="AY463" s="209"/>
      <c r="AZ463" s="209"/>
      <c r="BA463" s="209"/>
      <c r="BB463" s="209"/>
      <c r="BC463" s="209"/>
      <c r="BD463" s="209"/>
      <c r="BE463" s="209"/>
      <c r="BF463" s="209"/>
      <c r="BG463" s="209"/>
      <c r="BH463" s="209"/>
    </row>
    <row r="464" spans="1:60" outlineLevel="1" x14ac:dyDescent="0.25">
      <c r="A464" s="243">
        <v>212</v>
      </c>
      <c r="B464" s="244" t="s">
        <v>620</v>
      </c>
      <c r="C464" s="251" t="s">
        <v>621</v>
      </c>
      <c r="D464" s="245" t="s">
        <v>622</v>
      </c>
      <c r="E464" s="246">
        <v>5</v>
      </c>
      <c r="F464" s="247"/>
      <c r="G464" s="248">
        <f>ROUND(E464*F464,2)</f>
        <v>0</v>
      </c>
      <c r="H464" s="229">
        <v>0</v>
      </c>
      <c r="I464" s="228">
        <f>ROUND(E464*H464,2)</f>
        <v>0</v>
      </c>
      <c r="J464" s="229">
        <v>300</v>
      </c>
      <c r="K464" s="228">
        <f>ROUND(E464*J464,2)</f>
        <v>1500</v>
      </c>
      <c r="L464" s="228">
        <v>15</v>
      </c>
      <c r="M464" s="228">
        <f>G464*(1+L464/100)</f>
        <v>0</v>
      </c>
      <c r="N464" s="228">
        <v>0</v>
      </c>
      <c r="O464" s="228">
        <f>ROUND(E464*N464,2)</f>
        <v>0</v>
      </c>
      <c r="P464" s="228">
        <v>0</v>
      </c>
      <c r="Q464" s="228">
        <f>ROUND(E464*P464,2)</f>
        <v>0</v>
      </c>
      <c r="R464" s="228"/>
      <c r="S464" s="228" t="s">
        <v>168</v>
      </c>
      <c r="T464" s="228" t="s">
        <v>136</v>
      </c>
      <c r="U464" s="228">
        <v>0</v>
      </c>
      <c r="V464" s="228">
        <f>ROUND(E464*U464,2)</f>
        <v>0</v>
      </c>
      <c r="W464" s="228"/>
      <c r="X464" s="228" t="s">
        <v>164</v>
      </c>
      <c r="Y464" s="209"/>
      <c r="Z464" s="209"/>
      <c r="AA464" s="209"/>
      <c r="AB464" s="209"/>
      <c r="AC464" s="209"/>
      <c r="AD464" s="209"/>
      <c r="AE464" s="209"/>
      <c r="AF464" s="209"/>
      <c r="AG464" s="209" t="s">
        <v>165</v>
      </c>
      <c r="AH464" s="209"/>
      <c r="AI464" s="209"/>
      <c r="AJ464" s="209"/>
      <c r="AK464" s="209"/>
      <c r="AL464" s="209"/>
      <c r="AM464" s="209"/>
      <c r="AN464" s="209"/>
      <c r="AO464" s="209"/>
      <c r="AP464" s="209"/>
      <c r="AQ464" s="209"/>
      <c r="AR464" s="209"/>
      <c r="AS464" s="209"/>
      <c r="AT464" s="209"/>
      <c r="AU464" s="209"/>
      <c r="AV464" s="209"/>
      <c r="AW464" s="209"/>
      <c r="AX464" s="209"/>
      <c r="AY464" s="209"/>
      <c r="AZ464" s="209"/>
      <c r="BA464" s="209"/>
      <c r="BB464" s="209"/>
      <c r="BC464" s="209"/>
      <c r="BD464" s="209"/>
      <c r="BE464" s="209"/>
      <c r="BF464" s="209"/>
      <c r="BG464" s="209"/>
      <c r="BH464" s="209"/>
    </row>
    <row r="465" spans="1:60" outlineLevel="1" x14ac:dyDescent="0.25">
      <c r="A465" s="243">
        <v>213</v>
      </c>
      <c r="B465" s="244" t="s">
        <v>623</v>
      </c>
      <c r="C465" s="251" t="s">
        <v>624</v>
      </c>
      <c r="D465" s="245" t="s">
        <v>260</v>
      </c>
      <c r="E465" s="246">
        <v>3.5563699999999998</v>
      </c>
      <c r="F465" s="247"/>
      <c r="G465" s="248">
        <f>ROUND(E465*F465,2)</f>
        <v>0</v>
      </c>
      <c r="H465" s="229">
        <v>0</v>
      </c>
      <c r="I465" s="228">
        <f>ROUND(E465*H465,2)</f>
        <v>0</v>
      </c>
      <c r="J465" s="229">
        <v>193.8</v>
      </c>
      <c r="K465" s="228">
        <f>ROUND(E465*J465,2)</f>
        <v>689.22</v>
      </c>
      <c r="L465" s="228">
        <v>15</v>
      </c>
      <c r="M465" s="228">
        <f>G465*(1+L465/100)</f>
        <v>0</v>
      </c>
      <c r="N465" s="228">
        <v>0</v>
      </c>
      <c r="O465" s="228">
        <f>ROUND(E465*N465,2)</f>
        <v>0</v>
      </c>
      <c r="P465" s="228">
        <v>0</v>
      </c>
      <c r="Q465" s="228">
        <f>ROUND(E465*P465,2)</f>
        <v>0</v>
      </c>
      <c r="R465" s="228"/>
      <c r="S465" s="228" t="s">
        <v>168</v>
      </c>
      <c r="T465" s="228" t="s">
        <v>136</v>
      </c>
      <c r="U465" s="228">
        <v>0.27700000000000002</v>
      </c>
      <c r="V465" s="228">
        <f>ROUND(E465*U465,2)</f>
        <v>0.99</v>
      </c>
      <c r="W465" s="228"/>
      <c r="X465" s="228" t="s">
        <v>618</v>
      </c>
      <c r="Y465" s="209"/>
      <c r="Z465" s="209"/>
      <c r="AA465" s="209"/>
      <c r="AB465" s="209"/>
      <c r="AC465" s="209"/>
      <c r="AD465" s="209"/>
      <c r="AE465" s="209"/>
      <c r="AF465" s="209"/>
      <c r="AG465" s="209" t="s">
        <v>619</v>
      </c>
      <c r="AH465" s="209"/>
      <c r="AI465" s="209"/>
      <c r="AJ465" s="209"/>
      <c r="AK465" s="209"/>
      <c r="AL465" s="209"/>
      <c r="AM465" s="209"/>
      <c r="AN465" s="209"/>
      <c r="AO465" s="209"/>
      <c r="AP465" s="209"/>
      <c r="AQ465" s="209"/>
      <c r="AR465" s="209"/>
      <c r="AS465" s="209"/>
      <c r="AT465" s="209"/>
      <c r="AU465" s="209"/>
      <c r="AV465" s="209"/>
      <c r="AW465" s="209"/>
      <c r="AX465" s="209"/>
      <c r="AY465" s="209"/>
      <c r="AZ465" s="209"/>
      <c r="BA465" s="209"/>
      <c r="BB465" s="209"/>
      <c r="BC465" s="209"/>
      <c r="BD465" s="209"/>
      <c r="BE465" s="209"/>
      <c r="BF465" s="209"/>
      <c r="BG465" s="209"/>
      <c r="BH465" s="209"/>
    </row>
    <row r="466" spans="1:60" outlineLevel="1" x14ac:dyDescent="0.25">
      <c r="A466" s="243">
        <v>214</v>
      </c>
      <c r="B466" s="244" t="s">
        <v>625</v>
      </c>
      <c r="C466" s="251" t="s">
        <v>626</v>
      </c>
      <c r="D466" s="245" t="s">
        <v>260</v>
      </c>
      <c r="E466" s="246">
        <v>3.5563699999999998</v>
      </c>
      <c r="F466" s="247"/>
      <c r="G466" s="248">
        <f>ROUND(E466*F466,2)</f>
        <v>0</v>
      </c>
      <c r="H466" s="229">
        <v>0</v>
      </c>
      <c r="I466" s="228">
        <f>ROUND(E466*H466,2)</f>
        <v>0</v>
      </c>
      <c r="J466" s="229">
        <v>811.9</v>
      </c>
      <c r="K466" s="228">
        <f>ROUND(E466*J466,2)</f>
        <v>2887.42</v>
      </c>
      <c r="L466" s="228">
        <v>15</v>
      </c>
      <c r="M466" s="228">
        <f>G466*(1+L466/100)</f>
        <v>0</v>
      </c>
      <c r="N466" s="228">
        <v>0</v>
      </c>
      <c r="O466" s="228">
        <f>ROUND(E466*N466,2)</f>
        <v>0</v>
      </c>
      <c r="P466" s="228">
        <v>0</v>
      </c>
      <c r="Q466" s="228">
        <f>ROUND(E466*P466,2)</f>
        <v>0</v>
      </c>
      <c r="R466" s="228"/>
      <c r="S466" s="228" t="s">
        <v>168</v>
      </c>
      <c r="T466" s="228" t="s">
        <v>136</v>
      </c>
      <c r="U466" s="228">
        <v>2.0089999999999999</v>
      </c>
      <c r="V466" s="228">
        <f>ROUND(E466*U466,2)</f>
        <v>7.14</v>
      </c>
      <c r="W466" s="228"/>
      <c r="X466" s="228" t="s">
        <v>618</v>
      </c>
      <c r="Y466" s="209"/>
      <c r="Z466" s="209"/>
      <c r="AA466" s="209"/>
      <c r="AB466" s="209"/>
      <c r="AC466" s="209"/>
      <c r="AD466" s="209"/>
      <c r="AE466" s="209"/>
      <c r="AF466" s="209"/>
      <c r="AG466" s="209" t="s">
        <v>619</v>
      </c>
      <c r="AH466" s="209"/>
      <c r="AI466" s="209"/>
      <c r="AJ466" s="209"/>
      <c r="AK466" s="209"/>
      <c r="AL466" s="209"/>
      <c r="AM466" s="209"/>
      <c r="AN466" s="209"/>
      <c r="AO466" s="209"/>
      <c r="AP466" s="209"/>
      <c r="AQ466" s="209"/>
      <c r="AR466" s="209"/>
      <c r="AS466" s="209"/>
      <c r="AT466" s="209"/>
      <c r="AU466" s="209"/>
      <c r="AV466" s="209"/>
      <c r="AW466" s="209"/>
      <c r="AX466" s="209"/>
      <c r="AY466" s="209"/>
      <c r="AZ466" s="209"/>
      <c r="BA466" s="209"/>
      <c r="BB466" s="209"/>
      <c r="BC466" s="209"/>
      <c r="BD466" s="209"/>
      <c r="BE466" s="209"/>
      <c r="BF466" s="209"/>
      <c r="BG466" s="209"/>
      <c r="BH466" s="209"/>
    </row>
    <row r="467" spans="1:60" outlineLevel="1" x14ac:dyDescent="0.25">
      <c r="A467" s="243">
        <v>215</v>
      </c>
      <c r="B467" s="244" t="s">
        <v>627</v>
      </c>
      <c r="C467" s="251" t="s">
        <v>628</v>
      </c>
      <c r="D467" s="245" t="s">
        <v>260</v>
      </c>
      <c r="E467" s="246">
        <v>3.5563699999999998</v>
      </c>
      <c r="F467" s="247"/>
      <c r="G467" s="248">
        <f>ROUND(E467*F467,2)</f>
        <v>0</v>
      </c>
      <c r="H467" s="229">
        <v>0</v>
      </c>
      <c r="I467" s="228">
        <f>ROUND(E467*H467,2)</f>
        <v>0</v>
      </c>
      <c r="J467" s="229">
        <v>387.6</v>
      </c>
      <c r="K467" s="228">
        <f>ROUND(E467*J467,2)</f>
        <v>1378.45</v>
      </c>
      <c r="L467" s="228">
        <v>15</v>
      </c>
      <c r="M467" s="228">
        <f>G467*(1+L467/100)</f>
        <v>0</v>
      </c>
      <c r="N467" s="228">
        <v>0</v>
      </c>
      <c r="O467" s="228">
        <f>ROUND(E467*N467,2)</f>
        <v>0</v>
      </c>
      <c r="P467" s="228">
        <v>0</v>
      </c>
      <c r="Q467" s="228">
        <f>ROUND(E467*P467,2)</f>
        <v>0</v>
      </c>
      <c r="R467" s="228"/>
      <c r="S467" s="228" t="s">
        <v>168</v>
      </c>
      <c r="T467" s="228" t="s">
        <v>136</v>
      </c>
      <c r="U467" s="228">
        <v>0.95899999999999996</v>
      </c>
      <c r="V467" s="228">
        <f>ROUND(E467*U467,2)</f>
        <v>3.41</v>
      </c>
      <c r="W467" s="228"/>
      <c r="X467" s="228" t="s">
        <v>618</v>
      </c>
      <c r="Y467" s="209"/>
      <c r="Z467" s="209"/>
      <c r="AA467" s="209"/>
      <c r="AB467" s="209"/>
      <c r="AC467" s="209"/>
      <c r="AD467" s="209"/>
      <c r="AE467" s="209"/>
      <c r="AF467" s="209"/>
      <c r="AG467" s="209" t="s">
        <v>619</v>
      </c>
      <c r="AH467" s="209"/>
      <c r="AI467" s="209"/>
      <c r="AJ467" s="209"/>
      <c r="AK467" s="209"/>
      <c r="AL467" s="209"/>
      <c r="AM467" s="209"/>
      <c r="AN467" s="209"/>
      <c r="AO467" s="209"/>
      <c r="AP467" s="209"/>
      <c r="AQ467" s="209"/>
      <c r="AR467" s="209"/>
      <c r="AS467" s="209"/>
      <c r="AT467" s="209"/>
      <c r="AU467" s="209"/>
      <c r="AV467" s="209"/>
      <c r="AW467" s="209"/>
      <c r="AX467" s="209"/>
      <c r="AY467" s="209"/>
      <c r="AZ467" s="209"/>
      <c r="BA467" s="209"/>
      <c r="BB467" s="209"/>
      <c r="BC467" s="209"/>
      <c r="BD467" s="209"/>
      <c r="BE467" s="209"/>
      <c r="BF467" s="209"/>
      <c r="BG467" s="209"/>
      <c r="BH467" s="209"/>
    </row>
    <row r="468" spans="1:60" outlineLevel="1" x14ac:dyDescent="0.25">
      <c r="A468" s="243">
        <v>216</v>
      </c>
      <c r="B468" s="244" t="s">
        <v>635</v>
      </c>
      <c r="C468" s="251" t="s">
        <v>636</v>
      </c>
      <c r="D468" s="245" t="s">
        <v>260</v>
      </c>
      <c r="E468" s="246">
        <v>3.5563699999999998</v>
      </c>
      <c r="F468" s="247"/>
      <c r="G468" s="248">
        <f>ROUND(E468*F468,2)</f>
        <v>0</v>
      </c>
      <c r="H468" s="229">
        <v>0</v>
      </c>
      <c r="I468" s="228">
        <f>ROUND(E468*H468,2)</f>
        <v>0</v>
      </c>
      <c r="J468" s="229">
        <v>269.7</v>
      </c>
      <c r="K468" s="228">
        <f>ROUND(E468*J468,2)</f>
        <v>959.15</v>
      </c>
      <c r="L468" s="228">
        <v>15</v>
      </c>
      <c r="M468" s="228">
        <f>G468*(1+L468/100)</f>
        <v>0</v>
      </c>
      <c r="N468" s="228">
        <v>0</v>
      </c>
      <c r="O468" s="228">
        <f>ROUND(E468*N468,2)</f>
        <v>0</v>
      </c>
      <c r="P468" s="228">
        <v>0</v>
      </c>
      <c r="Q468" s="228">
        <f>ROUND(E468*P468,2)</f>
        <v>0</v>
      </c>
      <c r="R468" s="228"/>
      <c r="S468" s="228" t="s">
        <v>168</v>
      </c>
      <c r="T468" s="228" t="s">
        <v>136</v>
      </c>
      <c r="U468" s="228">
        <v>0.49</v>
      </c>
      <c r="V468" s="228">
        <f>ROUND(E468*U468,2)</f>
        <v>1.74</v>
      </c>
      <c r="W468" s="228"/>
      <c r="X468" s="228" t="s">
        <v>618</v>
      </c>
      <c r="Y468" s="209"/>
      <c r="Z468" s="209"/>
      <c r="AA468" s="209"/>
      <c r="AB468" s="209"/>
      <c r="AC468" s="209"/>
      <c r="AD468" s="209"/>
      <c r="AE468" s="209"/>
      <c r="AF468" s="209"/>
      <c r="AG468" s="209" t="s">
        <v>619</v>
      </c>
      <c r="AH468" s="209"/>
      <c r="AI468" s="209"/>
      <c r="AJ468" s="209"/>
      <c r="AK468" s="209"/>
      <c r="AL468" s="209"/>
      <c r="AM468" s="209"/>
      <c r="AN468" s="209"/>
      <c r="AO468" s="209"/>
      <c r="AP468" s="209"/>
      <c r="AQ468" s="209"/>
      <c r="AR468" s="209"/>
      <c r="AS468" s="209"/>
      <c r="AT468" s="209"/>
      <c r="AU468" s="209"/>
      <c r="AV468" s="209"/>
      <c r="AW468" s="209"/>
      <c r="AX468" s="209"/>
      <c r="AY468" s="209"/>
      <c r="AZ468" s="209"/>
      <c r="BA468" s="209"/>
      <c r="BB468" s="209"/>
      <c r="BC468" s="209"/>
      <c r="BD468" s="209"/>
      <c r="BE468" s="209"/>
      <c r="BF468" s="209"/>
      <c r="BG468" s="209"/>
      <c r="BH468" s="209"/>
    </row>
    <row r="469" spans="1:60" outlineLevel="1" x14ac:dyDescent="0.25">
      <c r="A469" s="243">
        <v>217</v>
      </c>
      <c r="B469" s="244" t="s">
        <v>637</v>
      </c>
      <c r="C469" s="251" t="s">
        <v>638</v>
      </c>
      <c r="D469" s="245" t="s">
        <v>260</v>
      </c>
      <c r="E469" s="246">
        <v>71.127399999999994</v>
      </c>
      <c r="F469" s="247"/>
      <c r="G469" s="248">
        <f>ROUND(E469*F469,2)</f>
        <v>0</v>
      </c>
      <c r="H469" s="229">
        <v>0</v>
      </c>
      <c r="I469" s="228">
        <f>ROUND(E469*H469,2)</f>
        <v>0</v>
      </c>
      <c r="J469" s="229">
        <v>18.399999999999999</v>
      </c>
      <c r="K469" s="228">
        <f>ROUND(E469*J469,2)</f>
        <v>1308.74</v>
      </c>
      <c r="L469" s="228">
        <v>15</v>
      </c>
      <c r="M469" s="228">
        <f>G469*(1+L469/100)</f>
        <v>0</v>
      </c>
      <c r="N469" s="228">
        <v>0</v>
      </c>
      <c r="O469" s="228">
        <f>ROUND(E469*N469,2)</f>
        <v>0</v>
      </c>
      <c r="P469" s="228">
        <v>0</v>
      </c>
      <c r="Q469" s="228">
        <f>ROUND(E469*P469,2)</f>
        <v>0</v>
      </c>
      <c r="R469" s="228"/>
      <c r="S469" s="228" t="s">
        <v>168</v>
      </c>
      <c r="T469" s="228" t="s">
        <v>136</v>
      </c>
      <c r="U469" s="228">
        <v>0</v>
      </c>
      <c r="V469" s="228">
        <f>ROUND(E469*U469,2)</f>
        <v>0</v>
      </c>
      <c r="W469" s="228"/>
      <c r="X469" s="228" t="s">
        <v>618</v>
      </c>
      <c r="Y469" s="209"/>
      <c r="Z469" s="209"/>
      <c r="AA469" s="209"/>
      <c r="AB469" s="209"/>
      <c r="AC469" s="209"/>
      <c r="AD469" s="209"/>
      <c r="AE469" s="209"/>
      <c r="AF469" s="209"/>
      <c r="AG469" s="209" t="s">
        <v>619</v>
      </c>
      <c r="AH469" s="209"/>
      <c r="AI469" s="209"/>
      <c r="AJ469" s="209"/>
      <c r="AK469" s="209"/>
      <c r="AL469" s="209"/>
      <c r="AM469" s="209"/>
      <c r="AN469" s="209"/>
      <c r="AO469" s="209"/>
      <c r="AP469" s="209"/>
      <c r="AQ469" s="209"/>
      <c r="AR469" s="209"/>
      <c r="AS469" s="209"/>
      <c r="AT469" s="209"/>
      <c r="AU469" s="209"/>
      <c r="AV469" s="209"/>
      <c r="AW469" s="209"/>
      <c r="AX469" s="209"/>
      <c r="AY469" s="209"/>
      <c r="AZ469" s="209"/>
      <c r="BA469" s="209"/>
      <c r="BB469" s="209"/>
      <c r="BC469" s="209"/>
      <c r="BD469" s="209"/>
      <c r="BE469" s="209"/>
      <c r="BF469" s="209"/>
      <c r="BG469" s="209"/>
      <c r="BH469" s="209"/>
    </row>
    <row r="470" spans="1:60" outlineLevel="1" x14ac:dyDescent="0.25">
      <c r="A470" s="243">
        <v>218</v>
      </c>
      <c r="B470" s="244" t="s">
        <v>639</v>
      </c>
      <c r="C470" s="251" t="s">
        <v>640</v>
      </c>
      <c r="D470" s="245" t="s">
        <v>260</v>
      </c>
      <c r="E470" s="246">
        <v>3.5563699999999998</v>
      </c>
      <c r="F470" s="247"/>
      <c r="G470" s="248">
        <f>ROUND(E470*F470,2)</f>
        <v>0</v>
      </c>
      <c r="H470" s="229">
        <v>0</v>
      </c>
      <c r="I470" s="228">
        <f>ROUND(E470*H470,2)</f>
        <v>0</v>
      </c>
      <c r="J470" s="229">
        <v>380.7</v>
      </c>
      <c r="K470" s="228">
        <f>ROUND(E470*J470,2)</f>
        <v>1353.91</v>
      </c>
      <c r="L470" s="228">
        <v>15</v>
      </c>
      <c r="M470" s="228">
        <f>G470*(1+L470/100)</f>
        <v>0</v>
      </c>
      <c r="N470" s="228">
        <v>0</v>
      </c>
      <c r="O470" s="228">
        <f>ROUND(E470*N470,2)</f>
        <v>0</v>
      </c>
      <c r="P470" s="228">
        <v>0</v>
      </c>
      <c r="Q470" s="228">
        <f>ROUND(E470*P470,2)</f>
        <v>0</v>
      </c>
      <c r="R470" s="228"/>
      <c r="S470" s="228" t="s">
        <v>168</v>
      </c>
      <c r="T470" s="228" t="s">
        <v>136</v>
      </c>
      <c r="U470" s="228">
        <v>0.94199999999999995</v>
      </c>
      <c r="V470" s="228">
        <f>ROUND(E470*U470,2)</f>
        <v>3.35</v>
      </c>
      <c r="W470" s="228"/>
      <c r="X470" s="228" t="s">
        <v>618</v>
      </c>
      <c r="Y470" s="209"/>
      <c r="Z470" s="209"/>
      <c r="AA470" s="209"/>
      <c r="AB470" s="209"/>
      <c r="AC470" s="209"/>
      <c r="AD470" s="209"/>
      <c r="AE470" s="209"/>
      <c r="AF470" s="209"/>
      <c r="AG470" s="209" t="s">
        <v>619</v>
      </c>
      <c r="AH470" s="209"/>
      <c r="AI470" s="209"/>
      <c r="AJ470" s="209"/>
      <c r="AK470" s="209"/>
      <c r="AL470" s="209"/>
      <c r="AM470" s="209"/>
      <c r="AN470" s="209"/>
      <c r="AO470" s="209"/>
      <c r="AP470" s="209"/>
      <c r="AQ470" s="209"/>
      <c r="AR470" s="209"/>
      <c r="AS470" s="209"/>
      <c r="AT470" s="209"/>
      <c r="AU470" s="209"/>
      <c r="AV470" s="209"/>
      <c r="AW470" s="209"/>
      <c r="AX470" s="209"/>
      <c r="AY470" s="209"/>
      <c r="AZ470" s="209"/>
      <c r="BA470" s="209"/>
      <c r="BB470" s="209"/>
      <c r="BC470" s="209"/>
      <c r="BD470" s="209"/>
      <c r="BE470" s="209"/>
      <c r="BF470" s="209"/>
      <c r="BG470" s="209"/>
      <c r="BH470" s="209"/>
    </row>
    <row r="471" spans="1:60" outlineLevel="1" x14ac:dyDescent="0.25">
      <c r="A471" s="237">
        <v>219</v>
      </c>
      <c r="B471" s="238" t="s">
        <v>641</v>
      </c>
      <c r="C471" s="252" t="s">
        <v>642</v>
      </c>
      <c r="D471" s="239" t="s">
        <v>260</v>
      </c>
      <c r="E471" s="240">
        <v>10.66911</v>
      </c>
      <c r="F471" s="241"/>
      <c r="G471" s="242">
        <f>ROUND(E471*F471,2)</f>
        <v>0</v>
      </c>
      <c r="H471" s="229">
        <v>0</v>
      </c>
      <c r="I471" s="228">
        <f>ROUND(E471*H471,2)</f>
        <v>0</v>
      </c>
      <c r="J471" s="229">
        <v>42.4</v>
      </c>
      <c r="K471" s="228">
        <f>ROUND(E471*J471,2)</f>
        <v>452.37</v>
      </c>
      <c r="L471" s="228">
        <v>15</v>
      </c>
      <c r="M471" s="228">
        <f>G471*(1+L471/100)</f>
        <v>0</v>
      </c>
      <c r="N471" s="228">
        <v>0</v>
      </c>
      <c r="O471" s="228">
        <f>ROUND(E471*N471,2)</f>
        <v>0</v>
      </c>
      <c r="P471" s="228">
        <v>0</v>
      </c>
      <c r="Q471" s="228">
        <f>ROUND(E471*P471,2)</f>
        <v>0</v>
      </c>
      <c r="R471" s="228"/>
      <c r="S471" s="228" t="s">
        <v>168</v>
      </c>
      <c r="T471" s="228" t="s">
        <v>136</v>
      </c>
      <c r="U471" s="228">
        <v>0.105</v>
      </c>
      <c r="V471" s="228">
        <f>ROUND(E471*U471,2)</f>
        <v>1.1200000000000001</v>
      </c>
      <c r="W471" s="228"/>
      <c r="X471" s="228" t="s">
        <v>618</v>
      </c>
      <c r="Y471" s="209"/>
      <c r="Z471" s="209"/>
      <c r="AA471" s="209"/>
      <c r="AB471" s="209"/>
      <c r="AC471" s="209"/>
      <c r="AD471" s="209"/>
      <c r="AE471" s="209"/>
      <c r="AF471" s="209"/>
      <c r="AG471" s="209" t="s">
        <v>619</v>
      </c>
      <c r="AH471" s="209"/>
      <c r="AI471" s="209"/>
      <c r="AJ471" s="209"/>
      <c r="AK471" s="209"/>
      <c r="AL471" s="209"/>
      <c r="AM471" s="209"/>
      <c r="AN471" s="209"/>
      <c r="AO471" s="209"/>
      <c r="AP471" s="209"/>
      <c r="AQ471" s="209"/>
      <c r="AR471" s="209"/>
      <c r="AS471" s="209"/>
      <c r="AT471" s="209"/>
      <c r="AU471" s="209"/>
      <c r="AV471" s="209"/>
      <c r="AW471" s="209"/>
      <c r="AX471" s="209"/>
      <c r="AY471" s="209"/>
      <c r="AZ471" s="209"/>
      <c r="BA471" s="209"/>
      <c r="BB471" s="209"/>
      <c r="BC471" s="209"/>
      <c r="BD471" s="209"/>
      <c r="BE471" s="209"/>
      <c r="BF471" s="209"/>
      <c r="BG471" s="209"/>
      <c r="BH471" s="209"/>
    </row>
    <row r="472" spans="1:60" x14ac:dyDescent="0.25">
      <c r="A472" s="3"/>
      <c r="B472" s="4"/>
      <c r="C472" s="253"/>
      <c r="D472" s="6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AE472">
        <v>15</v>
      </c>
      <c r="AF472">
        <v>21</v>
      </c>
      <c r="AG472" t="s">
        <v>117</v>
      </c>
    </row>
    <row r="473" spans="1:60" x14ac:dyDescent="0.25">
      <c r="A473" s="212"/>
      <c r="B473" s="213" t="s">
        <v>31</v>
      </c>
      <c r="C473" s="254"/>
      <c r="D473" s="214"/>
      <c r="E473" s="215"/>
      <c r="F473" s="215"/>
      <c r="G473" s="249">
        <f>G8+G10+G14+G17+G19+G35+G41+G84+G103+G114+G155+G157+G168+G170+G179+G194+G204+G235+G242+G277+G281+G309+G321+G357+G388+G400+G422+G457+G462</f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AE473">
        <f>SUMIF(L7:L471,AE472,G7:G471)</f>
        <v>0</v>
      </c>
      <c r="AF473">
        <f>SUMIF(L7:L471,AF472,G7:G471)</f>
        <v>0</v>
      </c>
      <c r="AG473" t="s">
        <v>153</v>
      </c>
    </row>
    <row r="474" spans="1:60" x14ac:dyDescent="0.25">
      <c r="A474" s="3"/>
      <c r="B474" s="4"/>
      <c r="C474" s="253"/>
      <c r="D474" s="6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60" x14ac:dyDescent="0.25">
      <c r="A475" s="3"/>
      <c r="B475" s="4"/>
      <c r="C475" s="253"/>
      <c r="D475" s="6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60" x14ac:dyDescent="0.25">
      <c r="A476" s="216" t="s">
        <v>154</v>
      </c>
      <c r="B476" s="216"/>
      <c r="C476" s="255"/>
      <c r="D476" s="6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60" x14ac:dyDescent="0.25">
      <c r="A477" s="217"/>
      <c r="B477" s="218"/>
      <c r="C477" s="256"/>
      <c r="D477" s="218"/>
      <c r="E477" s="218"/>
      <c r="F477" s="218"/>
      <c r="G477" s="219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AG477" t="s">
        <v>155</v>
      </c>
    </row>
    <row r="478" spans="1:60" x14ac:dyDescent="0.25">
      <c r="A478" s="220"/>
      <c r="B478" s="221"/>
      <c r="C478" s="257"/>
      <c r="D478" s="221"/>
      <c r="E478" s="221"/>
      <c r="F478" s="221"/>
      <c r="G478" s="22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60" x14ac:dyDescent="0.25">
      <c r="A479" s="220"/>
      <c r="B479" s="221"/>
      <c r="C479" s="257"/>
      <c r="D479" s="221"/>
      <c r="E479" s="221"/>
      <c r="F479" s="221"/>
      <c r="G479" s="22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60" x14ac:dyDescent="0.25">
      <c r="A480" s="220"/>
      <c r="B480" s="221"/>
      <c r="C480" s="257"/>
      <c r="D480" s="221"/>
      <c r="E480" s="221"/>
      <c r="F480" s="221"/>
      <c r="G480" s="22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33" x14ac:dyDescent="0.25">
      <c r="A481" s="223"/>
      <c r="B481" s="224"/>
      <c r="C481" s="258"/>
      <c r="D481" s="224"/>
      <c r="E481" s="224"/>
      <c r="F481" s="224"/>
      <c r="G481" s="225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33" x14ac:dyDescent="0.25">
      <c r="A482" s="3"/>
      <c r="B482" s="4"/>
      <c r="C482" s="253"/>
      <c r="D482" s="6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33" x14ac:dyDescent="0.25">
      <c r="C483" s="259"/>
      <c r="D483" s="10"/>
      <c r="AG483" t="s">
        <v>156</v>
      </c>
    </row>
    <row r="484" spans="1:33" x14ac:dyDescent="0.25">
      <c r="D484" s="10"/>
    </row>
    <row r="485" spans="1:33" x14ac:dyDescent="0.25">
      <c r="D485" s="10"/>
    </row>
    <row r="486" spans="1:33" x14ac:dyDescent="0.25">
      <c r="D486" s="10"/>
    </row>
    <row r="487" spans="1:33" x14ac:dyDescent="0.25">
      <c r="D487" s="10"/>
    </row>
    <row r="488" spans="1:33" x14ac:dyDescent="0.25">
      <c r="D488" s="10"/>
    </row>
    <row r="489" spans="1:33" x14ac:dyDescent="0.25">
      <c r="D489" s="10"/>
    </row>
    <row r="490" spans="1:33" x14ac:dyDescent="0.25">
      <c r="D490" s="10"/>
    </row>
    <row r="491" spans="1:33" x14ac:dyDescent="0.25">
      <c r="D491" s="10"/>
    </row>
    <row r="492" spans="1:33" x14ac:dyDescent="0.25">
      <c r="D492" s="10"/>
    </row>
    <row r="493" spans="1:33" x14ac:dyDescent="0.25">
      <c r="D493" s="10"/>
    </row>
    <row r="494" spans="1:33" x14ac:dyDescent="0.25">
      <c r="D494" s="10"/>
    </row>
    <row r="495" spans="1:33" x14ac:dyDescent="0.25">
      <c r="D495" s="10"/>
    </row>
    <row r="496" spans="1:33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476:C476"/>
    <mergeCell ref="A477:G481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VRN</vt:lpstr>
      <vt:lpstr>byt č.53</vt:lpstr>
      <vt:lpstr>byt č.27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'byt č.27'!Názvy_tisku</vt:lpstr>
      <vt:lpstr>'byt č.53'!Názvy_tisku</vt:lpstr>
      <vt:lpstr>VRN!Názvy_tisku</vt:lpstr>
      <vt:lpstr>oadresa</vt:lpstr>
      <vt:lpstr>Stavba!Objednatel</vt:lpstr>
      <vt:lpstr>Stavba!Objekt</vt:lpstr>
      <vt:lpstr>'byt č.27'!Oblast_tisku</vt:lpstr>
      <vt:lpstr>'byt č.53'!Oblast_tisku</vt:lpstr>
      <vt:lpstr>Stavba!Oblast_tisku</vt:lpstr>
      <vt:lpstr>VRN!Oblast_tisku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Rozpočty</cp:lastModifiedBy>
  <cp:lastPrinted>2019-03-19T12:27:02Z</cp:lastPrinted>
  <dcterms:created xsi:type="dcterms:W3CDTF">2009-04-08T07:15:50Z</dcterms:created>
  <dcterms:modified xsi:type="dcterms:W3CDTF">2025-12-01T18:53:05Z</dcterms:modified>
</cp:coreProperties>
</file>