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8680" yWindow="-120" windowWidth="23256" windowHeight="13176" activeTab="1"/>
  </bookViews>
  <sheets>
    <sheet name="Pokyny pro vyplnění" sheetId="11" r:id="rId1"/>
    <sheet name="Stavba" sheetId="1" r:id="rId2"/>
    <sheet name="VzorPolozky" sheetId="10" state="hidden" r:id="rId3"/>
    <sheet name="SO01 A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A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A Pol'!$A$1:$Y$168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4" i="1"/>
  <c r="I63"/>
  <c r="I62"/>
  <c r="I61"/>
  <c r="I60"/>
  <c r="I59"/>
  <c r="I58"/>
  <c r="I57"/>
  <c r="I56"/>
  <c r="I55"/>
  <c r="I54"/>
  <c r="I53"/>
  <c r="G42"/>
  <c r="F42"/>
  <c r="G41"/>
  <c r="F41"/>
  <c r="G39"/>
  <c r="G43" s="1"/>
  <c r="G25" s="1"/>
  <c r="F39"/>
  <c r="F43" s="1"/>
  <c r="G23" s="1"/>
  <c r="G167" i="12"/>
  <c r="BA165"/>
  <c r="BA163"/>
  <c r="BA155"/>
  <c r="BA153"/>
  <c r="BA151"/>
  <c r="BA149"/>
  <c r="BA106"/>
  <c r="BA99"/>
  <c r="BA24"/>
  <c r="BA18"/>
  <c r="BA15"/>
  <c r="G9"/>
  <c r="M9" s="1"/>
  <c r="I9"/>
  <c r="I8" s="1"/>
  <c r="K9"/>
  <c r="K8" s="1"/>
  <c r="O9"/>
  <c r="O8" s="1"/>
  <c r="Q9"/>
  <c r="V9"/>
  <c r="V8" s="1"/>
  <c r="G14"/>
  <c r="M14" s="1"/>
  <c r="I14"/>
  <c r="K14"/>
  <c r="O14"/>
  <c r="Q14"/>
  <c r="V14"/>
  <c r="G17"/>
  <c r="G8" s="1"/>
  <c r="I17"/>
  <c r="K17"/>
  <c r="O17"/>
  <c r="Q17"/>
  <c r="V17"/>
  <c r="G23"/>
  <c r="I23"/>
  <c r="K23"/>
  <c r="M23"/>
  <c r="O23"/>
  <c r="Q23"/>
  <c r="V23"/>
  <c r="G29"/>
  <c r="I29"/>
  <c r="K29"/>
  <c r="M29"/>
  <c r="O29"/>
  <c r="Q29"/>
  <c r="V29"/>
  <c r="G35"/>
  <c r="I35"/>
  <c r="K35"/>
  <c r="M35"/>
  <c r="O35"/>
  <c r="Q35"/>
  <c r="V35"/>
  <c r="G37"/>
  <c r="M37" s="1"/>
  <c r="I37"/>
  <c r="K37"/>
  <c r="O37"/>
  <c r="Q37"/>
  <c r="V37"/>
  <c r="G42"/>
  <c r="M42" s="1"/>
  <c r="I42"/>
  <c r="K42"/>
  <c r="O42"/>
  <c r="Q42"/>
  <c r="Q8" s="1"/>
  <c r="V42"/>
  <c r="G45"/>
  <c r="M45" s="1"/>
  <c r="I45"/>
  <c r="K45"/>
  <c r="O45"/>
  <c r="Q45"/>
  <c r="V45"/>
  <c r="G49"/>
  <c r="M49" s="1"/>
  <c r="I49"/>
  <c r="K49"/>
  <c r="O49"/>
  <c r="Q49"/>
  <c r="V49"/>
  <c r="G51"/>
  <c r="M51" s="1"/>
  <c r="I51"/>
  <c r="K51"/>
  <c r="O51"/>
  <c r="Q51"/>
  <c r="V51"/>
  <c r="G54"/>
  <c r="I54"/>
  <c r="K54"/>
  <c r="M54"/>
  <c r="O54"/>
  <c r="Q54"/>
  <c r="V54"/>
  <c r="G59"/>
  <c r="I59"/>
  <c r="K59"/>
  <c r="M59"/>
  <c r="O59"/>
  <c r="Q59"/>
  <c r="V59"/>
  <c r="G64"/>
  <c r="I64"/>
  <c r="K64"/>
  <c r="M64"/>
  <c r="O64"/>
  <c r="Q64"/>
  <c r="V64"/>
  <c r="G70"/>
  <c r="M70" s="1"/>
  <c r="I70"/>
  <c r="K70"/>
  <c r="O70"/>
  <c r="Q70"/>
  <c r="V70"/>
  <c r="G74"/>
  <c r="M74" s="1"/>
  <c r="I74"/>
  <c r="K74"/>
  <c r="O74"/>
  <c r="Q74"/>
  <c r="V74"/>
  <c r="G78"/>
  <c r="M78" s="1"/>
  <c r="I78"/>
  <c r="K78"/>
  <c r="O78"/>
  <c r="Q78"/>
  <c r="V78"/>
  <c r="G79"/>
  <c r="M79" s="1"/>
  <c r="I79"/>
  <c r="K79"/>
  <c r="O79"/>
  <c r="Q79"/>
  <c r="V79"/>
  <c r="G80"/>
  <c r="M80" s="1"/>
  <c r="I80"/>
  <c r="K80"/>
  <c r="O80"/>
  <c r="Q80"/>
  <c r="V80"/>
  <c r="G82"/>
  <c r="I82"/>
  <c r="O82"/>
  <c r="G83"/>
  <c r="I83"/>
  <c r="K83"/>
  <c r="K82" s="1"/>
  <c r="M83"/>
  <c r="O83"/>
  <c r="Q83"/>
  <c r="Q82" s="1"/>
  <c r="V83"/>
  <c r="V82" s="1"/>
  <c r="G85"/>
  <c r="I85"/>
  <c r="K85"/>
  <c r="M85"/>
  <c r="M82" s="1"/>
  <c r="O85"/>
  <c r="Q85"/>
  <c r="V85"/>
  <c r="O87"/>
  <c r="G88"/>
  <c r="M88" s="1"/>
  <c r="I88"/>
  <c r="I87" s="1"/>
  <c r="K88"/>
  <c r="K87" s="1"/>
  <c r="O88"/>
  <c r="Q88"/>
  <c r="Q87" s="1"/>
  <c r="V88"/>
  <c r="G93"/>
  <c r="M93" s="1"/>
  <c r="I93"/>
  <c r="K93"/>
  <c r="O93"/>
  <c r="Q93"/>
  <c r="V93"/>
  <c r="V87" s="1"/>
  <c r="G96"/>
  <c r="I96"/>
  <c r="K96"/>
  <c r="M96"/>
  <c r="O96"/>
  <c r="Q96"/>
  <c r="V96"/>
  <c r="G98"/>
  <c r="M98" s="1"/>
  <c r="I98"/>
  <c r="K98"/>
  <c r="O98"/>
  <c r="Q98"/>
  <c r="V98"/>
  <c r="G102"/>
  <c r="M102" s="1"/>
  <c r="I102"/>
  <c r="K102"/>
  <c r="O102"/>
  <c r="Q102"/>
  <c r="V102"/>
  <c r="G104"/>
  <c r="I104"/>
  <c r="K104"/>
  <c r="O104"/>
  <c r="Q104"/>
  <c r="G105"/>
  <c r="I105"/>
  <c r="K105"/>
  <c r="M105"/>
  <c r="M104" s="1"/>
  <c r="O105"/>
  <c r="Q105"/>
  <c r="V105"/>
  <c r="V104" s="1"/>
  <c r="K108"/>
  <c r="O108"/>
  <c r="V108"/>
  <c r="G109"/>
  <c r="M109" s="1"/>
  <c r="M108" s="1"/>
  <c r="I109"/>
  <c r="I108" s="1"/>
  <c r="K109"/>
  <c r="O109"/>
  <c r="Q109"/>
  <c r="Q108" s="1"/>
  <c r="V109"/>
  <c r="G114"/>
  <c r="O114"/>
  <c r="Q114"/>
  <c r="V114"/>
  <c r="G115"/>
  <c r="I115"/>
  <c r="I114" s="1"/>
  <c r="K115"/>
  <c r="K114" s="1"/>
  <c r="M115"/>
  <c r="M114" s="1"/>
  <c r="O115"/>
  <c r="Q115"/>
  <c r="V115"/>
  <c r="G119"/>
  <c r="K119"/>
  <c r="V119"/>
  <c r="G120"/>
  <c r="I120"/>
  <c r="I119" s="1"/>
  <c r="K120"/>
  <c r="M120"/>
  <c r="M119" s="1"/>
  <c r="O120"/>
  <c r="O119" s="1"/>
  <c r="Q120"/>
  <c r="Q119" s="1"/>
  <c r="V120"/>
  <c r="G123"/>
  <c r="I123"/>
  <c r="K123"/>
  <c r="O123"/>
  <c r="G124"/>
  <c r="I124"/>
  <c r="K124"/>
  <c r="M124"/>
  <c r="M123" s="1"/>
  <c r="O124"/>
  <c r="Q124"/>
  <c r="Q123" s="1"/>
  <c r="V124"/>
  <c r="V123" s="1"/>
  <c r="G127"/>
  <c r="M127" s="1"/>
  <c r="I127"/>
  <c r="I126" s="1"/>
  <c r="K127"/>
  <c r="O127"/>
  <c r="Q127"/>
  <c r="Q126" s="1"/>
  <c r="V127"/>
  <c r="G128"/>
  <c r="M128" s="1"/>
  <c r="I128"/>
  <c r="K128"/>
  <c r="K126" s="1"/>
  <c r="O128"/>
  <c r="Q128"/>
  <c r="V128"/>
  <c r="V126" s="1"/>
  <c r="G129"/>
  <c r="I129"/>
  <c r="K129"/>
  <c r="M129"/>
  <c r="O129"/>
  <c r="Q129"/>
  <c r="V129"/>
  <c r="G130"/>
  <c r="M130" s="1"/>
  <c r="I130"/>
  <c r="K130"/>
  <c r="O130"/>
  <c r="Q130"/>
  <c r="V130"/>
  <c r="G131"/>
  <c r="I131"/>
  <c r="K131"/>
  <c r="M131"/>
  <c r="O131"/>
  <c r="Q131"/>
  <c r="V131"/>
  <c r="G132"/>
  <c r="M132" s="1"/>
  <c r="I132"/>
  <c r="K132"/>
  <c r="O132"/>
  <c r="Q132"/>
  <c r="V132"/>
  <c r="G133"/>
  <c r="I133"/>
  <c r="K133"/>
  <c r="M133"/>
  <c r="O133"/>
  <c r="Q133"/>
  <c r="V133"/>
  <c r="G134"/>
  <c r="I134"/>
  <c r="K134"/>
  <c r="M134"/>
  <c r="O134"/>
  <c r="O126" s="1"/>
  <c r="Q134"/>
  <c r="V134"/>
  <c r="G135"/>
  <c r="M135" s="1"/>
  <c r="I135"/>
  <c r="K135"/>
  <c r="O135"/>
  <c r="Q135"/>
  <c r="V135"/>
  <c r="V136"/>
  <c r="G137"/>
  <c r="I137"/>
  <c r="I136" s="1"/>
  <c r="K137"/>
  <c r="K136" s="1"/>
  <c r="M137"/>
  <c r="O137"/>
  <c r="Q137"/>
  <c r="V137"/>
  <c r="G139"/>
  <c r="G136" s="1"/>
  <c r="I139"/>
  <c r="K139"/>
  <c r="O139"/>
  <c r="O136" s="1"/>
  <c r="Q139"/>
  <c r="V139"/>
  <c r="G141"/>
  <c r="I141"/>
  <c r="K141"/>
  <c r="M141"/>
  <c r="O141"/>
  <c r="Q141"/>
  <c r="V141"/>
  <c r="G143"/>
  <c r="M143" s="1"/>
  <c r="I143"/>
  <c r="K143"/>
  <c r="O143"/>
  <c r="Q143"/>
  <c r="Q136" s="1"/>
  <c r="V143"/>
  <c r="G144"/>
  <c r="I144"/>
  <c r="K144"/>
  <c r="M144"/>
  <c r="O144"/>
  <c r="Q144"/>
  <c r="V144"/>
  <c r="G145"/>
  <c r="I145"/>
  <c r="K145"/>
  <c r="M145"/>
  <c r="O145"/>
  <c r="Q145"/>
  <c r="V145"/>
  <c r="O146"/>
  <c r="Q146"/>
  <c r="G147"/>
  <c r="M147" s="1"/>
  <c r="M146" s="1"/>
  <c r="I147"/>
  <c r="I146" s="1"/>
  <c r="K147"/>
  <c r="K146" s="1"/>
  <c r="O147"/>
  <c r="Q147"/>
  <c r="V147"/>
  <c r="V146" s="1"/>
  <c r="G150"/>
  <c r="I150"/>
  <c r="K150"/>
  <c r="M150"/>
  <c r="O150"/>
  <c r="Q150"/>
  <c r="V150"/>
  <c r="G152"/>
  <c r="M152" s="1"/>
  <c r="I152"/>
  <c r="K152"/>
  <c r="O152"/>
  <c r="Q152"/>
  <c r="V152"/>
  <c r="G154"/>
  <c r="I154"/>
  <c r="K154"/>
  <c r="M154"/>
  <c r="O154"/>
  <c r="Q154"/>
  <c r="V154"/>
  <c r="I156"/>
  <c r="K156"/>
  <c r="G157"/>
  <c r="I157"/>
  <c r="K157"/>
  <c r="M157"/>
  <c r="O157"/>
  <c r="Q157"/>
  <c r="Q156" s="1"/>
  <c r="V157"/>
  <c r="V156" s="1"/>
  <c r="G160"/>
  <c r="G156" s="1"/>
  <c r="I160"/>
  <c r="K160"/>
  <c r="M160"/>
  <c r="O160"/>
  <c r="O156" s="1"/>
  <c r="Q160"/>
  <c r="V160"/>
  <c r="G162"/>
  <c r="M162" s="1"/>
  <c r="I162"/>
  <c r="K162"/>
  <c r="O162"/>
  <c r="Q162"/>
  <c r="V162"/>
  <c r="G164"/>
  <c r="M164" s="1"/>
  <c r="I164"/>
  <c r="K164"/>
  <c r="O164"/>
  <c r="Q164"/>
  <c r="V164"/>
  <c r="AE167"/>
  <c r="AF167"/>
  <c r="I20" i="1"/>
  <c r="I19"/>
  <c r="I18"/>
  <c r="I17"/>
  <c r="H43"/>
  <c r="I65" l="1"/>
  <c r="J58" s="1"/>
  <c r="I16"/>
  <c r="I21" s="1"/>
  <c r="I42"/>
  <c r="I41"/>
  <c r="I39"/>
  <c r="I43" s="1"/>
  <c r="J41" s="1"/>
  <c r="A27"/>
  <c r="M136" i="12"/>
  <c r="M126"/>
  <c r="M156"/>
  <c r="M87"/>
  <c r="G146"/>
  <c r="M139"/>
  <c r="M17"/>
  <c r="M8" s="1"/>
  <c r="G108"/>
  <c r="G87"/>
  <c r="G126"/>
  <c r="J28" i="1"/>
  <c r="J26"/>
  <c r="G38"/>
  <c r="F38"/>
  <c r="J23"/>
  <c r="J24"/>
  <c r="J25"/>
  <c r="J27"/>
  <c r="E24"/>
  <c r="G24"/>
  <c r="E26"/>
  <c r="G26"/>
  <c r="J61" l="1"/>
  <c r="J60"/>
  <c r="J63"/>
  <c r="J54"/>
  <c r="J64"/>
  <c r="J59"/>
  <c r="J62"/>
  <c r="J53"/>
  <c r="J57"/>
  <c r="J56"/>
  <c r="J55"/>
  <c r="J42"/>
  <c r="J39"/>
  <c r="J43" s="1"/>
  <c r="A28"/>
  <c r="G28"/>
  <c r="G27" s="1"/>
  <c r="G29" s="1"/>
  <c r="J65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Fisarova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<sst xmlns="http://schemas.openxmlformats.org/spreadsheetml/2006/main" count="868" uniqueCount="339">
  <si>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</si>
  <si>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</si>
  <si>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</si>
  <si>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</si>
  <si>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</si>
  <si>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</si>
  <si>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</si>
  <si>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</si>
  <si>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</si>
  <si>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</si>
  <si>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</si>
  <si>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</si>
  <si>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</si>
  <si>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</si>
  <si>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</si>
  <si>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</si>
  <si>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</si>
  <si>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</si>
  <si>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</si>
  <si>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</si>
  <si>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</si>
  <si>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</si>
  <si>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</si>
  <si>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</si>
  <si>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</si>
  <si>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</si>
  <si>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</si>
  <si>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</si>
  <si>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</si>
  <si>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</si>
  <si>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</si>
  <si>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</si>
  <si>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</si>
  <si>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</si>
  <si>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</si>
  <si>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</si>
  <si>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</si>
  <si>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</si>
  <si>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</si>
  <si>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</si>
  <si>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</si>
  <si>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</si>
  <si>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</si>
  <si>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A</t>
  </si>
  <si>
    <t>Stavební rozpočet</t>
  </si>
  <si>
    <t>SO01</t>
  </si>
  <si>
    <t>Obnova zahrady</t>
  </si>
  <si>
    <t>Objekt:</t>
  </si>
  <si>
    <t>Rozpočet:</t>
  </si>
  <si>
    <t>K038/2025</t>
  </si>
  <si>
    <t>MŠ Jiráskova 43, Krnov</t>
  </si>
  <si>
    <t>Město Krnov</t>
  </si>
  <si>
    <t>Hlavní náměstí 96/1</t>
  </si>
  <si>
    <t>Krnov-Pod Bezručovým vrchem</t>
  </si>
  <si>
    <t>79401</t>
  </si>
  <si>
    <t>00296139</t>
  </si>
  <si>
    <t>CZ00296139</t>
  </si>
  <si>
    <t>Stavba</t>
  </si>
  <si>
    <t>Stavební objekt</t>
  </si>
  <si>
    <t>Celkem za stavbu</t>
  </si>
  <si>
    <t>CZK</t>
  </si>
  <si>
    <t>#POPS</t>
  </si>
  <si>
    <t>Popis stavby: K038/2025 - MŠ Jiráskova 43, Krnov</t>
  </si>
  <si>
    <t>#POPO</t>
  </si>
  <si>
    <t>Popis objektu: SO01 - Obnova zahrady</t>
  </si>
  <si>
    <t>#POPR</t>
  </si>
  <si>
    <t>Popis rozpočtu: A - Stavební rozpočet</t>
  </si>
  <si>
    <t>Rekapitulace dílů</t>
  </si>
  <si>
    <t>Typ dílu</t>
  </si>
  <si>
    <t>1</t>
  </si>
  <si>
    <t>Zemní práce</t>
  </si>
  <si>
    <t>2</t>
  </si>
  <si>
    <t>Základy a zvláštní zakládání</t>
  </si>
  <si>
    <t>5</t>
  </si>
  <si>
    <t>Komunikace</t>
  </si>
  <si>
    <t>63</t>
  </si>
  <si>
    <t>Podlahy a podlahové konstrukce</t>
  </si>
  <si>
    <t>91</t>
  </si>
  <si>
    <t>Doplňující práce na komunikaci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</si>
  <si>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</si>
  <si>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</si>
  <si>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</si>
  <si>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</si>
  <si>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</si>
  <si>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</si>
  <si>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991</t>
  </si>
  <si>
    <t>Herní prvky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</si>
  <si>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</si>
  <si>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</si>
  <si>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</si>
  <si>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</si>
  <si>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</si>
  <si>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</si>
  <si>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</si>
  <si>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</si>
  <si>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</si>
  <si>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</si>
  <si>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</si>
  <si>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</si>
  <si>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</si>
  <si>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</si>
  <si>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</si>
  <si>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</si>
  <si>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</si>
  <si>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</si>
  <si>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</si>
  <si>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</si>
  <si>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</si>
  <si>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</si>
  <si>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</si>
  <si>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</si>
  <si>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</si>
  <si>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</si>
  <si>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</si>
  <si>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</si>
  <si>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</si>
  <si>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</si>
  <si>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</si>
  <si>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</si>
  <si>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</si>
  <si>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</si>
  <si>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113106121R00</t>
  </si>
  <si>
    <t>Rozebrání komunikací pro pěší s jakýmkoliv ložem a výplní spár  z betonových nebo kameninových dlaždic nebo tvarovek</t>
  </si>
  <si>
    <t>m2</t>
  </si>
  <si>
    <t>822-1</t>
  </si>
  <si>
    <t>RTS 25/ II</t>
  </si>
  <si>
    <t>Práce</t>
  </si>
  <si>
    <t>Běžná</t>
  </si>
  <si>
    <t>POL1_</t>
  </si>
  <si>
    <t>s přemístěním hmot na skládku na vzdálenost do 3 m nebo s naložením na dopravní prostředek</t>
  </si>
  <si>
    <t>SPI</t>
  </si>
  <si>
    <t>část 1 : 129,00</t>
  </si>
  <si>
    <t>VV</t>
  </si>
  <si>
    <t>část 2 : 73,00</t>
  </si>
  <si>
    <t>část 4 : 347,00</t>
  </si>
  <si>
    <t>113151319R00</t>
  </si>
  <si>
    <t>Odstranění podkladu, krytu frézováním povrch živičný, plochy přes 500 m2 na jednom objektu nebo při provádění pruhu šířky přes  750 mm s překážkami v trase, tloušťky 100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</si>
  <si>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</si>
  <si>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část 3 : 441,00</t>
  </si>
  <si>
    <t>113201111R00</t>
  </si>
  <si>
    <t>Vytrhání obrub chodníkových ležatých</t>
  </si>
  <si>
    <t>m</t>
  </si>
  <si>
    <t>s vybouráním lože, s přemístěním hmot na skládku na vzdálenost do 3 m nebo naložením na dopravní prostředek</t>
  </si>
  <si>
    <t>část 1 : 1,93+13,40+7,41+19,09+6,32+18,63</t>
  </si>
  <si>
    <t>část 2 : 9,60+6,44+2,07+2,50+5,11+2,50+2,42+6,40</t>
  </si>
  <si>
    <t>část 3 : 2*150,00</t>
  </si>
  <si>
    <t>část 4 : (4,55+5,05+23,54+24,84+4,12+12,51+8,76+11,00+6,00+11,00+8,07+5,48+5,00+4,55+5,05)+2*(24,99+3,12)</t>
  </si>
  <si>
    <t>113202111R00</t>
  </si>
  <si>
    <t>Vytrhání obrub z krajníků nebo obrubníků stojatých</t>
  </si>
  <si>
    <t xml:space="preserve">pískoviště : </t>
  </si>
  <si>
    <t>část 1 : 2*2*(4,00+4,00)</t>
  </si>
  <si>
    <t>část 2 : 2*(4,00+4,00)</t>
  </si>
  <si>
    <t>část 4 : 2*(4,00+4,00)</t>
  </si>
  <si>
    <t>122201101R00</t>
  </si>
  <si>
    <t>Odkopávky a  prokopávky nezapažené v hornině 3  do 100 m3</t>
  </si>
  <si>
    <t>m3</t>
  </si>
  <si>
    <t>800-1</t>
  </si>
  <si>
    <t>s přehozením výkopku na vzdálenost do 3 m nebo s naložením na dopravní prostředek,</t>
  </si>
  <si>
    <t>cást 1 (N1) : 56,00*0,30</t>
  </si>
  <si>
    <t>část 2 (N2) : 314,00*0,30</t>
  </si>
  <si>
    <t>část 3 (N3) : 199,00*0,30</t>
  </si>
  <si>
    <t>dopadová plocha H1 a H3 : 2*(7,00*8,00)*0,40</t>
  </si>
  <si>
    <t>122201109R00</t>
  </si>
  <si>
    <t>Odkopávky a  prokopávky nezapažené v hornině 3  příplatek k cenám za lepivost horniny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</si>
  <si>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</si>
  <si>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</si>
  <si>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</si>
  <si>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odkopávky : 215,50</t>
  </si>
  <si>
    <t>srovnání pískovišť : -19,20</t>
  </si>
  <si>
    <t>obsyp konstrukcí : -340,00*0,10</t>
  </si>
  <si>
    <t>162701109R00</t>
  </si>
  <si>
    <t>Vodorovné přemístění výkopku příplatek k ceně za každých dalších i započatých 1 000 m přes 10 000 m  z horniny 1 až 4</t>
  </si>
  <si>
    <t>162,30*10</t>
  </si>
  <si>
    <t>162201203R00</t>
  </si>
  <si>
    <t>Vodorovné přemístění výkopku nošením z horniny 1 až 4, kolečkem, na vzdálenost do 10 m</t>
  </si>
  <si>
    <t>bez naložení, avšak s vyprázdněním nádoby na hromadu nebo do dopravního prostředku,</t>
  </si>
  <si>
    <t>odkopávky - odvoz, obsypy, dosypy.. : 170,70</t>
  </si>
  <si>
    <t>162201210R00</t>
  </si>
  <si>
    <t>Vodorovné přemístění výkopku nošením příplatek za každých dalších 10 m  z horniny 1 až 4, kolečkem</t>
  </si>
  <si>
    <t>171101105R00</t>
  </si>
  <si>
    <t>Uložení sypaniny do násypů zhutněných s uzavřením povrchu násypu z hornin soudržných s předepsanou mírou zhutnění v procentech výsledků zkoušek Proctor-Standard                 na 103 % PS</t>
  </si>
  <si>
    <t>s rozprostřením sypaniny ve vrstvách a s hrubým urovnáním,</t>
  </si>
  <si>
    <t>zásyp stávajících pískovišť : 4*4,00*4,00*0,30</t>
  </si>
  <si>
    <t>180402111R00</t>
  </si>
  <si>
    <t>Založení trávníku parkový trávník, výsevem, v rovině nebo na svahu do 1:5</t>
  </si>
  <si>
    <t>823-1</t>
  </si>
  <si>
    <t>RTS 25/ I</t>
  </si>
  <si>
    <t>na půdě předem připravené s pokosením, naložením, odvozem odpadu do 20 km a se složením,</t>
  </si>
  <si>
    <t xml:space="preserve">srovnání okolo nových ploch a prvků : </t>
  </si>
  <si>
    <t>okolo obrubníků : 480,00*0,50</t>
  </si>
  <si>
    <t>ostatní : 100,00</t>
  </si>
  <si>
    <t>181006113R00</t>
  </si>
  <si>
    <t>Rozprostření zemin schopných zúrodnění sklon svahu do 1:5, tloušťka přes 150 do 200 mm</t>
  </si>
  <si>
    <t>823-2</t>
  </si>
  <si>
    <t>v rovině a ve sklonu do 1:5 ve sklonu přes 1:5</t>
  </si>
  <si>
    <t>181101102R00</t>
  </si>
  <si>
    <t>Úprava pláně v zářezech v hornině 1 až 4, se zhutněním</t>
  </si>
  <si>
    <t>vyrovnáním výškových rozdílů, ploch vodorovných a ploch do sklonu 1 : 5.</t>
  </si>
  <si>
    <t>cást 1 (N1) : 56,00</t>
  </si>
  <si>
    <t>část 2 (N2) : 314,00</t>
  </si>
  <si>
    <t>část 3 (N3) : 199,00</t>
  </si>
  <si>
    <t>dopadová plocha H1 a H3 : 2*(7,00*8,00)</t>
  </si>
  <si>
    <t>183403153R00</t>
  </si>
  <si>
    <t>Obdělávání půdy hrabáním, v rovině nebo na svahu 1:5</t>
  </si>
  <si>
    <t>183403161R00</t>
  </si>
  <si>
    <t>Obdělávání půdy válením, v rovině nebo na svahu 1:5</t>
  </si>
  <si>
    <t>199000002R00</t>
  </si>
  <si>
    <t>Poplatky za skládku horniny 1- 4, skupina 17 05 04 z Katalogu odpadů</t>
  </si>
  <si>
    <t>00572410R</t>
  </si>
  <si>
    <t>směs travní parková, pro mírnou zátěž</t>
  </si>
  <si>
    <t>kg</t>
  </si>
  <si>
    <t>SPCM</t>
  </si>
  <si>
    <t>Specifikace</t>
  </si>
  <si>
    <t>POL3_</t>
  </si>
  <si>
    <t>58153675.AR</t>
  </si>
  <si>
    <t>písek filtrační křemičitý; frakce 0,5 až 1,0 mm; sušený</t>
  </si>
  <si>
    <t>t</t>
  </si>
  <si>
    <t>pískoviště : 4*3,00*3,00*0,30*2</t>
  </si>
  <si>
    <t>289971211R00</t>
  </si>
  <si>
    <t>Zřízení vrstvy z geotextilie na upraveném povrchu sklon do 1:5, šířka od 0 do 3 m</t>
  </si>
  <si>
    <t>800-2</t>
  </si>
  <si>
    <t>673520049R</t>
  </si>
  <si>
    <t>Geotextilie netkaná 300 g/m2</t>
  </si>
  <si>
    <t>Vlastní</t>
  </si>
  <si>
    <t>112,00*1,2</t>
  </si>
  <si>
    <t>564861111RT2</t>
  </si>
  <si>
    <t>Podklad ze štěrkodrti s rozprostřením a zhutněním frakce 0-32 mm, tloušťka po zhutnění 200 mm, Kamenivo přírodní drcené; bez stanovené kvality; frakce 0,0 až 32,0 mm</t>
  </si>
  <si>
    <t>10% přesah na obrubníky : 569,00*0,1</t>
  </si>
  <si>
    <t>565141111R00</t>
  </si>
  <si>
    <t>Podklad z kameniva obaleného asfaltem ACP 16+ až ACP 22+, v pruhu šířky do 3 m, třídy 1, tloušťka po zhutnění 60 mm</t>
  </si>
  <si>
    <t>s rozprostřením a zhutněním</t>
  </si>
  <si>
    <t>577112113R00</t>
  </si>
  <si>
    <t>Beton asfaltový z modifikovaného asfaltu v pruhu šířky do 3 m, ACO 11 S , tloušťky 40 mm, plochy přes 1000 m2</t>
  </si>
  <si>
    <t>596215021R00</t>
  </si>
  <si>
    <t>Kladení zámkové dlažby do drtě tloušťka dlažby 60 mm, tloušťka lože 40 mm, Kamenivo přírodní drcené; frakce 4,0 až 8,0 mm</t>
  </si>
  <si>
    <t>s provedením lože z kameniva drceného, s vyplněním spár, s dvojitým hutněním a se smetením přebytečného materiálu na krajnici. S dodáním hmot pro lože a výplň spár.</t>
  </si>
  <si>
    <t>592451109R</t>
  </si>
  <si>
    <t>Dlažba betonová skladebná 200 x 100 x 60 mm, přírodní</t>
  </si>
  <si>
    <t>255,00*1,05</t>
  </si>
  <si>
    <t>631571005R00</t>
  </si>
  <si>
    <t>Násyp  z kameniva  z kačírku frakce 22-32 mm, Kamenivo přírodní těžené; kačírek; typ: praný; frakce 32,0 až 63,0 mm</t>
  </si>
  <si>
    <t>801-1</t>
  </si>
  <si>
    <t>pod mazaniny a dlažby, popř. na plochých střechách, vodorovný nebo ve spádu, s udusáním a urovnáním povrchu,</t>
  </si>
  <si>
    <t>917862111RT5</t>
  </si>
  <si>
    <t>Osazení silničního nebo chodníkového obrubníku včetně dodávky betonovéího obrubníku  1000/100/250 mm, stojatého, s boční opěrou z betonu prostého, do lože z betonu prostého C 12/15</t>
  </si>
  <si>
    <t>S dodáním hmot pro lože tl. 80-100 mm.</t>
  </si>
  <si>
    <t>cást 1 (N1) : 1,93+13,40+5,62+4,22+7,56+3,71</t>
  </si>
  <si>
    <t>část 2 (N2) : 2*150,00</t>
  </si>
  <si>
    <t>část 3 (N3) : 4,55+5,05+5,53+2*(19,06+25,19)+8,38+16,24+5,53</t>
  </si>
  <si>
    <t>9130</t>
  </si>
  <si>
    <t>Hzs - nezměřitelné stavební práce - pomocník</t>
  </si>
  <si>
    <t>h</t>
  </si>
  <si>
    <t>Indiv</t>
  </si>
  <si>
    <t>HZS</t>
  </si>
  <si>
    <t>POL10_</t>
  </si>
  <si>
    <t>odstranění herního prvku (06) : 15</t>
  </si>
  <si>
    <t>odstranění herního prvku - pneumatik (07) : 4</t>
  </si>
  <si>
    <t>R : 20</t>
  </si>
  <si>
    <t>961044111R00</t>
  </si>
  <si>
    <t>Bourání základů z betonu prostého</t>
  </si>
  <si>
    <t>801-3</t>
  </si>
  <si>
    <t>nebo vybourání otvorů průřezové plochy přes 4 m2 v základech,</t>
  </si>
  <si>
    <t>pískoviště část 3 : 2*(4,00+4,00)*0,30*0,30</t>
  </si>
  <si>
    <t>998223011R00</t>
  </si>
  <si>
    <t>Přesun hmot pozemních komunikací, kryt dlážděný jakékoliv délky objektu</t>
  </si>
  <si>
    <t>Přesun hmot</t>
  </si>
  <si>
    <t>POL7_</t>
  </si>
  <si>
    <t>vodorovně do 200 m</t>
  </si>
  <si>
    <t>991999111KR1</t>
  </si>
  <si>
    <t>Dodávka a montáž pískoviště dle výpisu plocha prvků - P1</t>
  </si>
  <si>
    <t>kus</t>
  </si>
  <si>
    <t>991999112KR1</t>
  </si>
  <si>
    <t>Dodávka a montáž pískoviště dle výpisu plocha prvků - P2</t>
  </si>
  <si>
    <t>991999113KR1</t>
  </si>
  <si>
    <t>Dodávka a montáž pískoviště dle výpisu plocha prvků - P3</t>
  </si>
  <si>
    <t>991999114KR1</t>
  </si>
  <si>
    <t>Dodávka a montáž pískoviště dle výpisu plocha prvků - P4</t>
  </si>
  <si>
    <t>991999115KR1</t>
  </si>
  <si>
    <t>Dodávka a montáž herního prvku dle výpisu plocha prvků - H1</t>
  </si>
  <si>
    <t>991999116KR1</t>
  </si>
  <si>
    <t>Dodávka a montáž herního prvku dle výpisu plocha prvků - H2</t>
  </si>
  <si>
    <t>991999117KR1</t>
  </si>
  <si>
    <t>Dodávka a montáž herního prvku dle výpisu plocha prvků - H3</t>
  </si>
  <si>
    <t>991999118KR1</t>
  </si>
  <si>
    <t>Dodávka a montáž herního prvku dle výpisu plocha prvků - H4</t>
  </si>
  <si>
    <t>991999119KR1</t>
  </si>
  <si>
    <t>Dodávka a montáž lavičky dle výpisu plocha prvků - L1</t>
  </si>
  <si>
    <t>979999978R00</t>
  </si>
  <si>
    <t>Poplatek za recyklaci, beton lehce vyztužený, kusovost do 1600 cm2, skupina 17 01 01 z Katalogu odpadů</t>
  </si>
  <si>
    <t>324,8452-97,02</t>
  </si>
  <si>
    <t>979999996R00</t>
  </si>
  <si>
    <t>Poplatek za recyklaci, asfaltu, kusovost nad 1600 cm, kusovost nad 1600 cm2, skupina 17 03 02 z Katalogu odpadů</t>
  </si>
  <si>
    <t>část 2 - asfaltová plocha : 441,00*0,22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</si>
  <si>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</si>
  <si>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</si>
  <si>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</si>
  <si>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</si>
  <si>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</si>
  <si>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>POP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</si>
  <si>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</si>
  <si>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</si>
  <si>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</si>
  <si>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</si>
  <si>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</si>
  <si>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</si>
  <si>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005111020R</t>
  </si>
  <si>
    <t>Vytyčení stavby</t>
  </si>
  <si>
    <t>Soubor</t>
  </si>
  <si>
    <t>VRN</t>
  </si>
  <si>
    <t>POL99_8</t>
  </si>
  <si>
    <t>Geodetické zaměření rohů stavby, stabilizace bodů a sestavení laviček.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</si>
  <si>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</si>
  <si>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</si>
  <si>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</si>
  <si>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</si>
  <si>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005121010R</t>
  </si>
  <si>
    <t>Vybudování zařízení staveniště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</si>
  <si>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</si>
  <si>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</si>
  <si>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</si>
  <si>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</si>
  <si>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02946</t>
  </si>
  <si>
    <t>OSTAT POŽADAVKY - FOTODOKUMENTACE</t>
  </si>
  <si>
    <t>KPL</t>
  </si>
  <si>
    <t>OTSKP 25</t>
  </si>
  <si>
    <t>Agregovaná položka</t>
  </si>
  <si>
    <t>POL2_</t>
  </si>
  <si>
    <t>Fotodokumentace provádění stavby - popsáno v obchodních podmínkách</t>
  </si>
  <si>
    <t>00511 R</t>
  </si>
  <si>
    <t xml:space="preserve">Geodetické práce </t>
  </si>
  <si>
    <t>Geometrický plán : 1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</si>
  <si>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</si>
  <si>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</si>
  <si>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</si>
  <si>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</si>
  <si>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</si>
  <si>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</si>
  <si>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SUM</t>
  </si>
  <si>
    <t>END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</si>
</sst>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2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3.2"/>
  <sheetData>
    <row r="1" spans="1:7">
      <c r="A1" s="21" t="s">
        <v>38</v>
      </c>
    </row>
    <row r="2" spans="1:7" ht="57.75" customHeight="1">
      <c r="A2" s="76" t="s">
        <v>39</v>
      </c>
      <c r="B2" s="76"/>
      <c r="C2" s="76"/>
      <c r="D2" s="76"/>
      <c r="E2" s="76"/>
      <c r="F2" s="76"/>
      <c r="G2" s="76"/>
    </row>
  </sheetData>
  <sheetProtection password="DC93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8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3.2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>
      <c r="A4" s="108">
        <v>2556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130" t="s">
        <v>56</v>
      </c>
      <c r="J6" s="8"/>
    </row>
    <row r="7" spans="1:15" ht="15.75" customHeight="1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>
      <c r="A16" s="201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SUMIF(F53:F64,A16,I53:I64)+SUMIF(F53:F64,"PSU",I53:I64)</f>
        <v>0</v>
      </c>
      <c r="J16" s="85"/>
    </row>
    <row r="17" spans="1:10" ht="23.25" customHeight="1">
      <c r="A17" s="201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SUMIF(F53:F64,A17,I53:I64)</f>
        <v>0</v>
      </c>
      <c r="J17" s="85"/>
    </row>
    <row r="18" spans="1:10" ht="23.25" customHeight="1">
      <c r="A18" s="201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SUMIF(F53:F64,A18,I53:I64)</f>
        <v>0</v>
      </c>
      <c r="J18" s="85"/>
    </row>
    <row r="19" spans="1:10" ht="23.25" customHeight="1">
      <c r="A19" s="201" t="s">
        <v>90</v>
      </c>
      <c r="B19" s="38" t="s">
        <v>27</v>
      </c>
      <c r="C19" s="62"/>
      <c r="D19" s="63"/>
      <c r="E19" s="83"/>
      <c r="F19" s="84"/>
      <c r="G19" s="83"/>
      <c r="H19" s="84"/>
      <c r="I19" s="83">
        <f>SUMIF(F53:F64,A19,I53:I64)</f>
        <v>0</v>
      </c>
      <c r="J19" s="85"/>
    </row>
    <row r="20" spans="1:10" ht="23.25" customHeight="1">
      <c r="A20" s="201" t="s">
        <v>91</v>
      </c>
      <c r="B20" s="38" t="s">
        <v>28</v>
      </c>
      <c r="C20" s="62"/>
      <c r="D20" s="63"/>
      <c r="E20" s="83"/>
      <c r="F20" s="84"/>
      <c r="G20" s="83"/>
      <c r="H20" s="84"/>
      <c r="I20" s="83">
        <f>SUMIF(F53:F64,A20,I53:I64)</f>
        <v>0</v>
      </c>
      <c r="J20" s="85"/>
    </row>
    <row r="21" spans="1:10" ht="23.25" customHeight="1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/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>
      <c r="A28" s="2">
        <f>(A27-INT(A27))*100</f>
        <v>0</v>
      </c>
      <c r="B28" s="170" t="s">
        <v>23</v>
      </c>
      <c r="C28" s="171"/>
      <c r="D28" s="171"/>
      <c r="E28" s="172"/>
      <c r="F28" s="173"/>
      <c r="G28" s="174">
        <f>A27</f>
        <v>0</v>
      </c>
      <c r="H28" s="174"/>
      <c r="I28" s="174"/>
      <c r="J28" s="175" t="str">
        <f t="shared" si="0"/>
        <v>CZK</v>
      </c>
    </row>
    <row r="29" spans="1:10" ht="27.75" hidden="1" customHeight="1" thickBot="1">
      <c r="A29" s="2"/>
      <c r="B29" s="170" t="s">
        <v>35</v>
      </c>
      <c r="C29" s="176"/>
      <c r="D29" s="176"/>
      <c r="E29" s="176"/>
      <c r="F29" s="177"/>
      <c r="G29" s="178">
        <f>ZakladDPHSni+DPHSni+ZakladDPHZakl+DPHZakl+Zaokrouhleni</f>
        <v>0</v>
      </c>
      <c r="H29" s="178"/>
      <c r="I29" s="178"/>
      <c r="J29" s="179" t="s">
        <v>60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7" t="s">
        <v>1</v>
      </c>
      <c r="J38" s="148" t="s">
        <v>0</v>
      </c>
    </row>
    <row r="39" spans="1:10" ht="25.5" hidden="1" customHeight="1">
      <c r="A39" s="138">
        <v>1</v>
      </c>
      <c r="B39" s="149" t="s">
        <v>57</v>
      </c>
      <c r="C39" s="150"/>
      <c r="D39" s="150"/>
      <c r="E39" s="150"/>
      <c r="F39" s="151">
        <f>'SO01 A Pol'!AE167</f>
        <v>0</v>
      </c>
      <c r="G39" s="152">
        <f>'SO01 A Pol'!AF167</f>
        <v>0</v>
      </c>
      <c r="H39" s="153"/>
      <c r="I39" s="154">
        <f>F39+G39+H39</f>
        <v>0</v>
      </c>
      <c r="J39" s="155" t="str">
        <f>IF(CenaCelkemVypocet=0,"",I39/CenaCelkemVypocet*100)</f>
        <v/>
      </c>
    </row>
    <row r="40" spans="1:10" ht="25.5" hidden="1" customHeight="1">
      <c r="A40" s="138">
        <v>2</v>
      </c>
      <c r="B40" s="156"/>
      <c r="C40" s="157" t="s">
        <v>58</v>
      </c>
      <c r="D40" s="157"/>
      <c r="E40" s="157"/>
      <c r="F40" s="158"/>
      <c r="G40" s="159"/>
      <c r="H40" s="159"/>
      <c r="I40" s="160"/>
      <c r="J40" s="161"/>
    </row>
    <row r="41" spans="1:10" ht="25.5" hidden="1" customHeight="1">
      <c r="A41" s="138">
        <v>2</v>
      </c>
      <c r="B41" s="156" t="s">
        <v>45</v>
      </c>
      <c r="C41" s="157" t="s">
        <v>46</v>
      </c>
      <c r="D41" s="157"/>
      <c r="E41" s="157"/>
      <c r="F41" s="158">
        <f>'SO01 A Pol'!AE167</f>
        <v>0</v>
      </c>
      <c r="G41" s="159">
        <f>'SO01 A Pol'!AF167</f>
        <v>0</v>
      </c>
      <c r="H41" s="159"/>
      <c r="I41" s="160">
        <f>F41+G41+H41</f>
        <v>0</v>
      </c>
      <c r="J41" s="161" t="str">
        <f>IF(CenaCelkemVypocet=0,"",I41/CenaCelkemVypocet*100)</f>
        <v/>
      </c>
    </row>
    <row r="42" spans="1:10" ht="25.5" hidden="1" customHeight="1">
      <c r="A42" s="138">
        <v>3</v>
      </c>
      <c r="B42" s="162" t="s">
        <v>43</v>
      </c>
      <c r="C42" s="150" t="s">
        <v>44</v>
      </c>
      <c r="D42" s="150"/>
      <c r="E42" s="150"/>
      <c r="F42" s="163">
        <f>'SO01 A Pol'!AE167</f>
        <v>0</v>
      </c>
      <c r="G42" s="153">
        <f>'SO01 A Pol'!AF167</f>
        <v>0</v>
      </c>
      <c r="H42" s="153"/>
      <c r="I42" s="154">
        <f>F42+G42+H42</f>
        <v>0</v>
      </c>
      <c r="J42" s="155" t="str">
        <f>IF(CenaCelkemVypocet=0,"",I42/CenaCelkemVypocet*100)</f>
        <v/>
      </c>
    </row>
    <row r="43" spans="1:10" ht="25.5" hidden="1" customHeight="1">
      <c r="A43" s="138"/>
      <c r="B43" s="164" t="s">
        <v>59</v>
      </c>
      <c r="C43" s="165"/>
      <c r="D43" s="165"/>
      <c r="E43" s="165"/>
      <c r="F43" s="166">
        <f>SUMIF(A39:A42,"=1",F39:F42)</f>
        <v>0</v>
      </c>
      <c r="G43" s="167">
        <f>SUMIF(A39:A42,"=1",G39:G42)</f>
        <v>0</v>
      </c>
      <c r="H43" s="167">
        <f>SUMIF(A39:A42,"=1",H39:H42)</f>
        <v>0</v>
      </c>
      <c r="I43" s="168">
        <f>SUMIF(A39:A42,"=1",I39:I42)</f>
        <v>0</v>
      </c>
      <c r="J43" s="169">
        <f>SUMIF(A39:A42,"=1",J39:J42)</f>
        <v>0</v>
      </c>
    </row>
    <row r="45" spans="1:10">
      <c r="A45" t="s">
        <v>61</v>
      </c>
      <c r="B45" t="s">
        <v>62</v>
      </c>
    </row>
    <row r="46" spans="1:10">
      <c r="A46" t="s">
        <v>63</v>
      </c>
      <c r="B46" t="s">
        <v>64</v>
      </c>
    </row>
    <row r="47" spans="1:10">
      <c r="A47" t="s">
        <v>65</v>
      </c>
      <c r="B47" t="s">
        <v>66</v>
      </c>
    </row>
    <row r="50" spans="1:10" ht="15.6">
      <c r="B50" s="180" t="s">
        <v>67</v>
      </c>
    </row>
    <row r="52" spans="1:10" ht="25.5" customHeight="1">
      <c r="A52" s="182"/>
      <c r="B52" s="185" t="s">
        <v>17</v>
      </c>
      <c r="C52" s="185" t="s">
        <v>5</v>
      </c>
      <c r="D52" s="186"/>
      <c r="E52" s="186"/>
      <c r="F52" s="187" t="s">
        <v>68</v>
      </c>
      <c r="G52" s="187"/>
      <c r="H52" s="187"/>
      <c r="I52" s="187" t="s">
        <v>29</v>
      </c>
      <c r="J52" s="187" t="s">
        <v>0</v>
      </c>
    </row>
    <row r="53" spans="1:10" ht="36.75" customHeight="1">
      <c r="A53" s="183"/>
      <c r="B53" s="188" t="s">
        <v>69</v>
      </c>
      <c r="C53" s="189" t="s">
        <v>70</v>
      </c>
      <c r="D53" s="190"/>
      <c r="E53" s="190"/>
      <c r="F53" s="197" t="s">
        <v>24</v>
      </c>
      <c r="G53" s="198"/>
      <c r="H53" s="198"/>
      <c r="I53" s="198">
        <f>'SO01 A Pol'!G8</f>
        <v>0</v>
      </c>
      <c r="J53" s="194" t="str">
        <f>IF(I65=0,"",I53/I65*100)</f>
        <v/>
      </c>
    </row>
    <row r="54" spans="1:10" ht="36.75" customHeight="1">
      <c r="A54" s="183"/>
      <c r="B54" s="188" t="s">
        <v>71</v>
      </c>
      <c r="C54" s="189" t="s">
        <v>72</v>
      </c>
      <c r="D54" s="190"/>
      <c r="E54" s="190"/>
      <c r="F54" s="197" t="s">
        <v>24</v>
      </c>
      <c r="G54" s="198"/>
      <c r="H54" s="198"/>
      <c r="I54" s="198">
        <f>'SO01 A Pol'!G82</f>
        <v>0</v>
      </c>
      <c r="J54" s="194" t="str">
        <f>IF(I65=0,"",I54/I65*100)</f>
        <v/>
      </c>
    </row>
    <row r="55" spans="1:10" ht="36.75" customHeight="1">
      <c r="A55" s="183"/>
      <c r="B55" s="188" t="s">
        <v>73</v>
      </c>
      <c r="C55" s="189" t="s">
        <v>74</v>
      </c>
      <c r="D55" s="190"/>
      <c r="E55" s="190"/>
      <c r="F55" s="197" t="s">
        <v>24</v>
      </c>
      <c r="G55" s="198"/>
      <c r="H55" s="198"/>
      <c r="I55" s="198">
        <f>'SO01 A Pol'!G87</f>
        <v>0</v>
      </c>
      <c r="J55" s="194" t="str">
        <f>IF(I65=0,"",I55/I65*100)</f>
        <v/>
      </c>
    </row>
    <row r="56" spans="1:10" ht="36.75" customHeight="1">
      <c r="A56" s="183"/>
      <c r="B56" s="188" t="s">
        <v>75</v>
      </c>
      <c r="C56" s="189" t="s">
        <v>76</v>
      </c>
      <c r="D56" s="190"/>
      <c r="E56" s="190"/>
      <c r="F56" s="197" t="s">
        <v>24</v>
      </c>
      <c r="G56" s="198"/>
      <c r="H56" s="198"/>
      <c r="I56" s="198">
        <f>'SO01 A Pol'!G104</f>
        <v>0</v>
      </c>
      <c r="J56" s="194" t="str">
        <f>IF(I65=0,"",I56/I65*100)</f>
        <v/>
      </c>
    </row>
    <row r="57" spans="1:10" ht="36.75" customHeight="1">
      <c r="A57" s="183"/>
      <c r="B57" s="188" t="s">
        <v>77</v>
      </c>
      <c r="C57" s="189" t="s">
        <v>78</v>
      </c>
      <c r="D57" s="190"/>
      <c r="E57" s="190"/>
      <c r="F57" s="197" t="s">
        <v>24</v>
      </c>
      <c r="G57" s="198"/>
      <c r="H57" s="198"/>
      <c r="I57" s="198">
        <f>'SO01 A Pol'!G108</f>
        <v>0</v>
      </c>
      <c r="J57" s="194" t="str">
        <f>IF(I65=0,"",I57/I65*100)</f>
        <v/>
      </c>
    </row>
    <row r="58" spans="1:10" ht="36.75" customHeight="1">
      <c r="A58" s="183"/>
      <c r="B58" s="188" t="s">
        <v>79</v>
      </c>
      <c r="C58" s="189" t="s">
        <v>80</v>
      </c>
      <c r="D58" s="190"/>
      <c r="E58" s="190"/>
      <c r="F58" s="197" t="s">
        <v>24</v>
      </c>
      <c r="G58" s="198"/>
      <c r="H58" s="198"/>
      <c r="I58" s="198">
        <f>'SO01 A Pol'!G114</f>
        <v>0</v>
      </c>
      <c r="J58" s="194" t="str">
        <f>IF(I65=0,"",I58/I65*100)</f>
        <v/>
      </c>
    </row>
    <row r="59" spans="1:10" ht="36.75" customHeight="1">
      <c r="A59" s="183"/>
      <c r="B59" s="188" t="s">
        <v>81</v>
      </c>
      <c r="C59" s="189" t="s">
        <v>82</v>
      </c>
      <c r="D59" s="190"/>
      <c r="E59" s="190"/>
      <c r="F59" s="197" t="s">
        <v>24</v>
      </c>
      <c r="G59" s="198"/>
      <c r="H59" s="198"/>
      <c r="I59" s="198">
        <f>'SO01 A Pol'!G119</f>
        <v>0</v>
      </c>
      <c r="J59" s="194" t="str">
        <f>IF(I65=0,"",I59/I65*100)</f>
        <v/>
      </c>
    </row>
    <row r="60" spans="1:10" ht="36.75" customHeight="1">
      <c r="A60" s="183"/>
      <c r="B60" s="188" t="s">
        <v>83</v>
      </c>
      <c r="C60" s="189" t="s">
        <v>84</v>
      </c>
      <c r="D60" s="190"/>
      <c r="E60" s="190"/>
      <c r="F60" s="197" t="s">
        <v>24</v>
      </c>
      <c r="G60" s="198"/>
      <c r="H60" s="198"/>
      <c r="I60" s="198">
        <f>'SO01 A Pol'!G123</f>
        <v>0</v>
      </c>
      <c r="J60" s="194" t="str">
        <f>IF(I65=0,"",I60/I65*100)</f>
        <v/>
      </c>
    </row>
    <row r="61" spans="1:10" ht="36.75" customHeight="1">
      <c r="A61" s="183"/>
      <c r="B61" s="188" t="s">
        <v>85</v>
      </c>
      <c r="C61" s="189" t="s">
        <v>86</v>
      </c>
      <c r="D61" s="190"/>
      <c r="E61" s="190"/>
      <c r="F61" s="197" t="s">
        <v>24</v>
      </c>
      <c r="G61" s="198"/>
      <c r="H61" s="198"/>
      <c r="I61" s="198">
        <f>'SO01 A Pol'!G126</f>
        <v>0</v>
      </c>
      <c r="J61" s="194" t="str">
        <f>IF(I65=0,"",I61/I65*100)</f>
        <v/>
      </c>
    </row>
    <row r="62" spans="1:10" ht="36.75" customHeight="1">
      <c r="A62" s="183"/>
      <c r="B62" s="188" t="s">
        <v>87</v>
      </c>
      <c r="C62" s="189" t="s">
        <v>88</v>
      </c>
      <c r="D62" s="190"/>
      <c r="E62" s="190"/>
      <c r="F62" s="197" t="s">
        <v>89</v>
      </c>
      <c r="G62" s="198"/>
      <c r="H62" s="198"/>
      <c r="I62" s="198">
        <f>'SO01 A Pol'!G136</f>
        <v>0</v>
      </c>
      <c r="J62" s="194" t="str">
        <f>IF(I65=0,"",I62/I65*100)</f>
        <v/>
      </c>
    </row>
    <row r="63" spans="1:10" ht="36.75" customHeight="1">
      <c r="A63" s="183"/>
      <c r="B63" s="188" t="s">
        <v>90</v>
      </c>
      <c r="C63" s="189" t="s">
        <v>27</v>
      </c>
      <c r="D63" s="190"/>
      <c r="E63" s="190"/>
      <c r="F63" s="197" t="s">
        <v>90</v>
      </c>
      <c r="G63" s="198"/>
      <c r="H63" s="198"/>
      <c r="I63" s="198">
        <f>'SO01 A Pol'!G146</f>
        <v>0</v>
      </c>
      <c r="J63" s="194" t="str">
        <f>IF(I65=0,"",I63/I65*100)</f>
        <v/>
      </c>
    </row>
    <row r="64" spans="1:10" ht="36.75" customHeight="1">
      <c r="A64" s="183"/>
      <c r="B64" s="188" t="s">
        <v>91</v>
      </c>
      <c r="C64" s="189" t="s">
        <v>28</v>
      </c>
      <c r="D64" s="190"/>
      <c r="E64" s="190"/>
      <c r="F64" s="197" t="s">
        <v>91</v>
      </c>
      <c r="G64" s="198"/>
      <c r="H64" s="198"/>
      <c r="I64" s="198">
        <f>'SO01 A Pol'!G156</f>
        <v>0</v>
      </c>
      <c r="J64" s="194" t="str">
        <f>IF(I65=0,"",I64/I65*100)</f>
        <v/>
      </c>
    </row>
    <row r="65" spans="1:10" ht="25.5" customHeight="1">
      <c r="A65" s="184"/>
      <c r="B65" s="191" t="s">
        <v>1</v>
      </c>
      <c r="C65" s="192"/>
      <c r="D65" s="193"/>
      <c r="E65" s="193"/>
      <c r="F65" s="199"/>
      <c r="G65" s="200"/>
      <c r="H65" s="200"/>
      <c r="I65" s="200">
        <f>SUM(I53:I64)</f>
        <v>0</v>
      </c>
      <c r="J65" s="195">
        <f>SUM(J53:J64)</f>
        <v>0</v>
      </c>
    </row>
    <row r="66" spans="1:10">
      <c r="F66" s="137"/>
      <c r="G66" s="137"/>
      <c r="H66" s="137"/>
      <c r="I66" s="137"/>
      <c r="J66" s="196"/>
    </row>
    <row r="67" spans="1:10">
      <c r="F67" s="137"/>
      <c r="G67" s="137"/>
      <c r="H67" s="137"/>
      <c r="I67" s="137"/>
      <c r="J67" s="196"/>
    </row>
    <row r="68" spans="1:10">
      <c r="F68" s="137"/>
      <c r="G68" s="137"/>
      <c r="H68" s="137"/>
      <c r="I68" s="137"/>
      <c r="J68" s="196"/>
    </row>
  </sheetData>
  <sheetProtection password="DC93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3:E63"/>
    <mergeCell ref="C64:E64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>
      <c r="A1" s="104" t="s">
        <v>6</v>
      </c>
      <c r="B1" s="104"/>
      <c r="C1" s="105"/>
      <c r="D1" s="104"/>
      <c r="E1" s="104"/>
      <c r="F1" s="104"/>
      <c r="G1" s="104"/>
    </row>
    <row r="2" spans="1:7" ht="24.9" customHeight="1">
      <c r="A2" s="50" t="s">
        <v>7</v>
      </c>
      <c r="B2" s="49"/>
      <c r="C2" s="106"/>
      <c r="D2" s="106"/>
      <c r="E2" s="106"/>
      <c r="F2" s="106"/>
      <c r="G2" s="107"/>
    </row>
    <row r="3" spans="1:7" ht="24.9" customHeight="1">
      <c r="A3" s="50" t="s">
        <v>8</v>
      </c>
      <c r="B3" s="49"/>
      <c r="C3" s="106"/>
      <c r="D3" s="106"/>
      <c r="E3" s="106"/>
      <c r="F3" s="106"/>
      <c r="G3" s="107"/>
    </row>
    <row r="4" spans="1:7" ht="24.9" customHeight="1">
      <c r="A4" s="50" t="s">
        <v>9</v>
      </c>
      <c r="B4" s="49"/>
      <c r="C4" s="106"/>
      <c r="D4" s="106"/>
      <c r="E4" s="106"/>
      <c r="F4" s="106"/>
      <c r="G4" s="107"/>
    </row>
    <row r="5" spans="1:7">
      <c r="B5" s="4"/>
      <c r="C5" s="5"/>
      <c r="D5" s="6"/>
    </row>
  </sheetData>
  <sheetProtection password="DC93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/>
  <cols>
    <col min="1" max="1" width="3.44140625" customWidth="1"/>
    <col min="2" max="2" width="12.6640625" style="181" customWidth="1"/>
    <col min="3" max="3" width="63.33203125" style="18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>
      <c r="A1" s="202" t="s">
        <v>92</v>
      </c>
      <c r="B1" s="202"/>
      <c r="C1" s="202"/>
      <c r="D1" s="202"/>
      <c r="E1" s="202"/>
      <c r="F1" s="202"/>
      <c r="G1" s="202"/>
      <c r="AG1" t="s">
        <v>93</v>
      </c>
    </row>
    <row r="2" spans="1:60" ht="25.05" customHeight="1">
      <c r="A2" s="203" t="s">
        <v>7</v>
      </c>
      <c r="B2" s="49" t="s">
        <v>49</v>
      </c>
      <c r="C2" s="206" t="s">
        <v>50</v>
      </c>
      <c r="D2" s="204"/>
      <c r="E2" s="204"/>
      <c r="F2" s="204"/>
      <c r="G2" s="205"/>
      <c r="AG2" t="s">
        <v>94</v>
      </c>
    </row>
    <row r="3" spans="1:60" ht="25.05" customHeight="1">
      <c r="A3" s="203" t="s">
        <v>8</v>
      </c>
      <c r="B3" s="49" t="s">
        <v>45</v>
      </c>
      <c r="C3" s="206" t="s">
        <v>46</v>
      </c>
      <c r="D3" s="204"/>
      <c r="E3" s="204"/>
      <c r="F3" s="204"/>
      <c r="G3" s="205"/>
      <c r="AC3" s="181" t="s">
        <v>94</v>
      </c>
      <c r="AG3" t="s">
        <v>95</v>
      </c>
    </row>
    <row r="4" spans="1:60" ht="25.05" customHeight="1">
      <c r="A4" s="207" t="s">
        <v>9</v>
      </c>
      <c r="B4" s="208" t="s">
        <v>43</v>
      </c>
      <c r="C4" s="209" t="s">
        <v>44</v>
      </c>
      <c r="D4" s="210"/>
      <c r="E4" s="210"/>
      <c r="F4" s="210"/>
      <c r="G4" s="211"/>
      <c r="AG4" t="s">
        <v>96</v>
      </c>
    </row>
    <row r="5" spans="1:60">
      <c r="D5" s="10"/>
    </row>
    <row r="6" spans="1:60" ht="39.6">
      <c r="A6" s="213" t="s">
        <v>97</v>
      </c>
      <c r="B6" s="215" t="s">
        <v>98</v>
      </c>
      <c r="C6" s="215" t="s">
        <v>99</v>
      </c>
      <c r="D6" s="214" t="s">
        <v>100</v>
      </c>
      <c r="E6" s="213" t="s">
        <v>101</v>
      </c>
      <c r="F6" s="212" t="s">
        <v>102</v>
      </c>
      <c r="G6" s="213" t="s">
        <v>29</v>
      </c>
      <c r="H6" s="216" t="s">
        <v>30</v>
      </c>
      <c r="I6" s="216" t="s">
        <v>103</v>
      </c>
      <c r="J6" s="216" t="s">
        <v>31</v>
      </c>
      <c r="K6" s="216" t="s">
        <v>104</v>
      </c>
      <c r="L6" s="216" t="s">
        <v>105</v>
      </c>
      <c r="M6" s="216" t="s">
        <v>106</v>
      </c>
      <c r="N6" s="216" t="s">
        <v>107</v>
      </c>
      <c r="O6" s="216" t="s">
        <v>108</v>
      </c>
      <c r="P6" s="216" t="s">
        <v>109</v>
      </c>
      <c r="Q6" s="216" t="s">
        <v>110</v>
      </c>
      <c r="R6" s="216" t="s">
        <v>111</v>
      </c>
      <c r="S6" s="216" t="s">
        <v>112</v>
      </c>
      <c r="T6" s="216" t="s">
        <v>113</v>
      </c>
      <c r="U6" s="216" t="s">
        <v>114</v>
      </c>
      <c r="V6" s="216" t="s">
        <v>115</v>
      </c>
      <c r="W6" s="216" t="s">
        <v>116</v>
      </c>
      <c r="X6" s="216" t="s">
        <v>117</v>
      </c>
      <c r="Y6" s="216" t="s">
        <v>118</v>
      </c>
    </row>
    <row r="7" spans="1:60" hidden="1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>
      <c r="A8" s="231" t="s">
        <v>119</v>
      </c>
      <c r="B8" s="232" t="s">
        <v>69</v>
      </c>
      <c r="C8" s="256" t="s">
        <v>70</v>
      </c>
      <c r="D8" s="233"/>
      <c r="E8" s="234"/>
      <c r="F8" s="235"/>
      <c r="G8" s="235">
        <f>SUMIF(AG9:AG81,"&lt;&gt;NOR",G9:G81)</f>
        <v>0</v>
      </c>
      <c r="H8" s="235"/>
      <c r="I8" s="235">
        <f>SUM(I9:I81)</f>
        <v>0</v>
      </c>
      <c r="J8" s="235"/>
      <c r="K8" s="235">
        <f>SUM(K9:K81)</f>
        <v>0</v>
      </c>
      <c r="L8" s="235"/>
      <c r="M8" s="235">
        <f>SUM(M9:M81)</f>
        <v>0</v>
      </c>
      <c r="N8" s="234"/>
      <c r="O8" s="234">
        <f>SUM(O9:O81)</f>
        <v>21.62</v>
      </c>
      <c r="P8" s="234"/>
      <c r="Q8" s="234">
        <f>SUM(Q9:Q81)</f>
        <v>321.96000000000004</v>
      </c>
      <c r="R8" s="235"/>
      <c r="S8" s="235"/>
      <c r="T8" s="236"/>
      <c r="U8" s="230"/>
      <c r="V8" s="230">
        <f>SUM(V9:V81)</f>
        <v>622.14999999999986</v>
      </c>
      <c r="W8" s="230"/>
      <c r="X8" s="230"/>
      <c r="Y8" s="230"/>
      <c r="AG8" t="s">
        <v>120</v>
      </c>
    </row>
    <row r="9" spans="1:60" ht="20.399999999999999" outlineLevel="1">
      <c r="A9" s="238">
        <v>1</v>
      </c>
      <c r="B9" s="239" t="s">
        <v>121</v>
      </c>
      <c r="C9" s="257" t="s">
        <v>122</v>
      </c>
      <c r="D9" s="240" t="s">
        <v>123</v>
      </c>
      <c r="E9" s="241">
        <v>549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0.13800000000000001</v>
      </c>
      <c r="Q9" s="241">
        <f>ROUND(E9*P9,2)</f>
        <v>75.760000000000005</v>
      </c>
      <c r="R9" s="243" t="s">
        <v>124</v>
      </c>
      <c r="S9" s="243" t="s">
        <v>125</v>
      </c>
      <c r="T9" s="244" t="s">
        <v>125</v>
      </c>
      <c r="U9" s="227">
        <v>0.16</v>
      </c>
      <c r="V9" s="227">
        <f>ROUND(E9*U9,2)</f>
        <v>87.84</v>
      </c>
      <c r="W9" s="227"/>
      <c r="X9" s="227" t="s">
        <v>126</v>
      </c>
      <c r="Y9" s="227" t="s">
        <v>127</v>
      </c>
      <c r="Z9" s="217"/>
      <c r="AA9" s="217"/>
      <c r="AB9" s="217"/>
      <c r="AC9" s="217"/>
      <c r="AD9" s="217"/>
      <c r="AE9" s="217"/>
      <c r="AF9" s="217"/>
      <c r="AG9" s="217" t="s">
        <v>128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2">
      <c r="A10" s="224"/>
      <c r="B10" s="225"/>
      <c r="C10" s="258" t="s">
        <v>129</v>
      </c>
      <c r="D10" s="245"/>
      <c r="E10" s="245"/>
      <c r="F10" s="245"/>
      <c r="G10" s="245"/>
      <c r="H10" s="227"/>
      <c r="I10" s="227"/>
      <c r="J10" s="227"/>
      <c r="K10" s="227"/>
      <c r="L10" s="227"/>
      <c r="M10" s="227"/>
      <c r="N10" s="226"/>
      <c r="O10" s="226"/>
      <c r="P10" s="226"/>
      <c r="Q10" s="226"/>
      <c r="R10" s="227"/>
      <c r="S10" s="227"/>
      <c r="T10" s="227"/>
      <c r="U10" s="227"/>
      <c r="V10" s="227"/>
      <c r="W10" s="227"/>
      <c r="X10" s="227"/>
      <c r="Y10" s="227"/>
      <c r="Z10" s="217"/>
      <c r="AA10" s="217"/>
      <c r="AB10" s="217"/>
      <c r="AC10" s="217"/>
      <c r="AD10" s="217"/>
      <c r="AE10" s="217"/>
      <c r="AF10" s="217"/>
      <c r="AG10" s="217" t="s">
        <v>130</v>
      </c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outlineLevel="2">
      <c r="A11" s="224"/>
      <c r="B11" s="225"/>
      <c r="C11" s="259" t="s">
        <v>131</v>
      </c>
      <c r="D11" s="228"/>
      <c r="E11" s="229">
        <v>129</v>
      </c>
      <c r="F11" s="227"/>
      <c r="G11" s="227"/>
      <c r="H11" s="227"/>
      <c r="I11" s="227"/>
      <c r="J11" s="227"/>
      <c r="K11" s="227"/>
      <c r="L11" s="227"/>
      <c r="M11" s="227"/>
      <c r="N11" s="226"/>
      <c r="O11" s="226"/>
      <c r="P11" s="226"/>
      <c r="Q11" s="226"/>
      <c r="R11" s="227"/>
      <c r="S11" s="227"/>
      <c r="T11" s="227"/>
      <c r="U11" s="227"/>
      <c r="V11" s="227"/>
      <c r="W11" s="227"/>
      <c r="X11" s="227"/>
      <c r="Y11" s="227"/>
      <c r="Z11" s="217"/>
      <c r="AA11" s="217"/>
      <c r="AB11" s="217"/>
      <c r="AC11" s="217"/>
      <c r="AD11" s="217"/>
      <c r="AE11" s="217"/>
      <c r="AF11" s="217"/>
      <c r="AG11" s="217" t="s">
        <v>132</v>
      </c>
      <c r="AH11" s="217">
        <v>0</v>
      </c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3">
      <c r="A12" s="224"/>
      <c r="B12" s="225"/>
      <c r="C12" s="259" t="s">
        <v>133</v>
      </c>
      <c r="D12" s="228"/>
      <c r="E12" s="229">
        <v>73</v>
      </c>
      <c r="F12" s="227"/>
      <c r="G12" s="227"/>
      <c r="H12" s="227"/>
      <c r="I12" s="227"/>
      <c r="J12" s="227"/>
      <c r="K12" s="227"/>
      <c r="L12" s="227"/>
      <c r="M12" s="227"/>
      <c r="N12" s="226"/>
      <c r="O12" s="226"/>
      <c r="P12" s="226"/>
      <c r="Q12" s="226"/>
      <c r="R12" s="227"/>
      <c r="S12" s="227"/>
      <c r="T12" s="227"/>
      <c r="U12" s="227"/>
      <c r="V12" s="227"/>
      <c r="W12" s="227"/>
      <c r="X12" s="227"/>
      <c r="Y12" s="227"/>
      <c r="Z12" s="217"/>
      <c r="AA12" s="217"/>
      <c r="AB12" s="217"/>
      <c r="AC12" s="217"/>
      <c r="AD12" s="217"/>
      <c r="AE12" s="217"/>
      <c r="AF12" s="217"/>
      <c r="AG12" s="217" t="s">
        <v>132</v>
      </c>
      <c r="AH12" s="217">
        <v>0</v>
      </c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3">
      <c r="A13" s="224"/>
      <c r="B13" s="225"/>
      <c r="C13" s="259" t="s">
        <v>134</v>
      </c>
      <c r="D13" s="228"/>
      <c r="E13" s="229">
        <v>347</v>
      </c>
      <c r="F13" s="227"/>
      <c r="G13" s="227"/>
      <c r="H13" s="227"/>
      <c r="I13" s="227"/>
      <c r="J13" s="227"/>
      <c r="K13" s="227"/>
      <c r="L13" s="227"/>
      <c r="M13" s="227"/>
      <c r="N13" s="226"/>
      <c r="O13" s="226"/>
      <c r="P13" s="226"/>
      <c r="Q13" s="226"/>
      <c r="R13" s="227"/>
      <c r="S13" s="227"/>
      <c r="T13" s="227"/>
      <c r="U13" s="227"/>
      <c r="V13" s="227"/>
      <c r="W13" s="227"/>
      <c r="X13" s="227"/>
      <c r="Y13" s="227"/>
      <c r="Z13" s="217"/>
      <c r="AA13" s="217"/>
      <c r="AB13" s="217"/>
      <c r="AC13" s="217"/>
      <c r="AD13" s="217"/>
      <c r="AE13" s="217"/>
      <c r="AF13" s="217"/>
      <c r="AG13" s="217" t="s">
        <v>132</v>
      </c>
      <c r="AH13" s="217">
        <v>0</v>
      </c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ht="20.399999999999999" outlineLevel="1">
      <c r="A14" s="238">
        <v>2</v>
      </c>
      <c r="B14" s="239" t="s">
        <v>135</v>
      </c>
      <c r="C14" s="257" t="s">
        <v>136</v>
      </c>
      <c r="D14" s="240" t="s">
        <v>123</v>
      </c>
      <c r="E14" s="241">
        <v>441</v>
      </c>
      <c r="F14" s="242"/>
      <c r="G14" s="243">
        <f>ROUND(E14*F14,2)</f>
        <v>0</v>
      </c>
      <c r="H14" s="242"/>
      <c r="I14" s="243">
        <f>ROUND(E14*H14,2)</f>
        <v>0</v>
      </c>
      <c r="J14" s="242"/>
      <c r="K14" s="243">
        <f>ROUND(E14*J14,2)</f>
        <v>0</v>
      </c>
      <c r="L14" s="243">
        <v>21</v>
      </c>
      <c r="M14" s="243">
        <f>G14*(1+L14/100)</f>
        <v>0</v>
      </c>
      <c r="N14" s="241">
        <v>0</v>
      </c>
      <c r="O14" s="241">
        <f>ROUND(E14*N14,2)</f>
        <v>0</v>
      </c>
      <c r="P14" s="241">
        <v>0.22</v>
      </c>
      <c r="Q14" s="241">
        <f>ROUND(E14*P14,2)</f>
        <v>97.02</v>
      </c>
      <c r="R14" s="243" t="s">
        <v>124</v>
      </c>
      <c r="S14" s="243" t="s">
        <v>125</v>
      </c>
      <c r="T14" s="244" t="s">
        <v>125</v>
      </c>
      <c r="U14" s="227">
        <v>7.0000000000000007E-2</v>
      </c>
      <c r="V14" s="227">
        <f>ROUND(E14*U14,2)</f>
        <v>30.87</v>
      </c>
      <c r="W14" s="227"/>
      <c r="X14" s="227" t="s">
        <v>126</v>
      </c>
      <c r="Y14" s="227" t="s">
        <v>127</v>
      </c>
      <c r="Z14" s="217"/>
      <c r="AA14" s="217"/>
      <c r="AB14" s="217"/>
      <c r="AC14" s="217"/>
      <c r="AD14" s="217"/>
      <c r="AE14" s="217"/>
      <c r="AF14" s="217"/>
      <c r="AG14" s="217" t="s">
        <v>128</v>
      </c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ht="21" outlineLevel="2">
      <c r="A15" s="224"/>
      <c r="B15" s="225"/>
      <c r="C15" s="258" t="s">
        <v>137</v>
      </c>
      <c r="D15" s="245"/>
      <c r="E15" s="245"/>
      <c r="F15" s="245"/>
      <c r="G15" s="245"/>
      <c r="H15" s="227"/>
      <c r="I15" s="227"/>
      <c r="J15" s="227"/>
      <c r="K15" s="227"/>
      <c r="L15" s="227"/>
      <c r="M15" s="227"/>
      <c r="N15" s="226"/>
      <c r="O15" s="226"/>
      <c r="P15" s="226"/>
      <c r="Q15" s="226"/>
      <c r="R15" s="227"/>
      <c r="S15" s="227"/>
      <c r="T15" s="227"/>
      <c r="U15" s="227"/>
      <c r="V15" s="227"/>
      <c r="W15" s="227"/>
      <c r="X15" s="227"/>
      <c r="Y15" s="227"/>
      <c r="Z15" s="217"/>
      <c r="AA15" s="217"/>
      <c r="AB15" s="217"/>
      <c r="AC15" s="217"/>
      <c r="AD15" s="217"/>
      <c r="AE15" s="217"/>
      <c r="AF15" s="217"/>
      <c r="AG15" s="217" t="s">
        <v>130</v>
      </c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46" t="str">
        <f>C15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15" s="217"/>
      <c r="BC15" s="217"/>
      <c r="BD15" s="217"/>
      <c r="BE15" s="217"/>
      <c r="BF15" s="217"/>
      <c r="BG15" s="217"/>
      <c r="BH15" s="217"/>
    </row>
    <row r="16" spans="1:60" outlineLevel="2">
      <c r="A16" s="224"/>
      <c r="B16" s="225"/>
      <c r="C16" s="259" t="s">
        <v>138</v>
      </c>
      <c r="D16" s="228"/>
      <c r="E16" s="229">
        <v>441</v>
      </c>
      <c r="F16" s="227"/>
      <c r="G16" s="227"/>
      <c r="H16" s="227"/>
      <c r="I16" s="227"/>
      <c r="J16" s="227"/>
      <c r="K16" s="227"/>
      <c r="L16" s="227"/>
      <c r="M16" s="227"/>
      <c r="N16" s="226"/>
      <c r="O16" s="226"/>
      <c r="P16" s="226"/>
      <c r="Q16" s="226"/>
      <c r="R16" s="227"/>
      <c r="S16" s="227"/>
      <c r="T16" s="227"/>
      <c r="U16" s="227"/>
      <c r="V16" s="227"/>
      <c r="W16" s="227"/>
      <c r="X16" s="227"/>
      <c r="Y16" s="227"/>
      <c r="Z16" s="217"/>
      <c r="AA16" s="217"/>
      <c r="AB16" s="217"/>
      <c r="AC16" s="217"/>
      <c r="AD16" s="217"/>
      <c r="AE16" s="217"/>
      <c r="AF16" s="217"/>
      <c r="AG16" s="217" t="s">
        <v>132</v>
      </c>
      <c r="AH16" s="217">
        <v>0</v>
      </c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outlineLevel="1">
      <c r="A17" s="238">
        <v>3</v>
      </c>
      <c r="B17" s="239" t="s">
        <v>139</v>
      </c>
      <c r="C17" s="257" t="s">
        <v>140</v>
      </c>
      <c r="D17" s="240" t="s">
        <v>141</v>
      </c>
      <c r="E17" s="241">
        <v>599.55999999999995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21</v>
      </c>
      <c r="M17" s="243">
        <f>G17*(1+L17/100)</f>
        <v>0</v>
      </c>
      <c r="N17" s="241">
        <v>0</v>
      </c>
      <c r="O17" s="241">
        <f>ROUND(E17*N17,2)</f>
        <v>0</v>
      </c>
      <c r="P17" s="241">
        <v>0.22</v>
      </c>
      <c r="Q17" s="241">
        <f>ROUND(E17*P17,2)</f>
        <v>131.9</v>
      </c>
      <c r="R17" s="243" t="s">
        <v>124</v>
      </c>
      <c r="S17" s="243" t="s">
        <v>125</v>
      </c>
      <c r="T17" s="244" t="s">
        <v>125</v>
      </c>
      <c r="U17" s="227">
        <v>0.14000000000000001</v>
      </c>
      <c r="V17" s="227">
        <f>ROUND(E17*U17,2)</f>
        <v>83.94</v>
      </c>
      <c r="W17" s="227"/>
      <c r="X17" s="227" t="s">
        <v>126</v>
      </c>
      <c r="Y17" s="227" t="s">
        <v>127</v>
      </c>
      <c r="Z17" s="217"/>
      <c r="AA17" s="217"/>
      <c r="AB17" s="217"/>
      <c r="AC17" s="217"/>
      <c r="AD17" s="217"/>
      <c r="AE17" s="217"/>
      <c r="AF17" s="217"/>
      <c r="AG17" s="217" t="s">
        <v>128</v>
      </c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2">
      <c r="A18" s="224"/>
      <c r="B18" s="225"/>
      <c r="C18" s="258" t="s">
        <v>142</v>
      </c>
      <c r="D18" s="245"/>
      <c r="E18" s="245"/>
      <c r="F18" s="245"/>
      <c r="G18" s="245"/>
      <c r="H18" s="227"/>
      <c r="I18" s="227"/>
      <c r="J18" s="227"/>
      <c r="K18" s="227"/>
      <c r="L18" s="227"/>
      <c r="M18" s="227"/>
      <c r="N18" s="226"/>
      <c r="O18" s="226"/>
      <c r="P18" s="226"/>
      <c r="Q18" s="226"/>
      <c r="R18" s="227"/>
      <c r="S18" s="227"/>
      <c r="T18" s="227"/>
      <c r="U18" s="227"/>
      <c r="V18" s="227"/>
      <c r="W18" s="227"/>
      <c r="X18" s="227"/>
      <c r="Y18" s="227"/>
      <c r="Z18" s="217"/>
      <c r="AA18" s="217"/>
      <c r="AB18" s="217"/>
      <c r="AC18" s="217"/>
      <c r="AD18" s="217"/>
      <c r="AE18" s="217"/>
      <c r="AF18" s="217"/>
      <c r="AG18" s="217" t="s">
        <v>130</v>
      </c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46" t="str">
        <f>C18</f>
        <v>s vybouráním lože, s přemístěním hmot na skládku na vzdálenost do 3 m nebo naložením na dopravní prostředek</v>
      </c>
      <c r="BB18" s="217"/>
      <c r="BC18" s="217"/>
      <c r="BD18" s="217"/>
      <c r="BE18" s="217"/>
      <c r="BF18" s="217"/>
      <c r="BG18" s="217"/>
      <c r="BH18" s="217"/>
    </row>
    <row r="19" spans="1:60" outlineLevel="2">
      <c r="A19" s="224"/>
      <c r="B19" s="225"/>
      <c r="C19" s="259" t="s">
        <v>143</v>
      </c>
      <c r="D19" s="228"/>
      <c r="E19" s="229">
        <v>66.78</v>
      </c>
      <c r="F19" s="227"/>
      <c r="G19" s="227"/>
      <c r="H19" s="227"/>
      <c r="I19" s="227"/>
      <c r="J19" s="227"/>
      <c r="K19" s="227"/>
      <c r="L19" s="227"/>
      <c r="M19" s="227"/>
      <c r="N19" s="226"/>
      <c r="O19" s="226"/>
      <c r="P19" s="226"/>
      <c r="Q19" s="226"/>
      <c r="R19" s="227"/>
      <c r="S19" s="227"/>
      <c r="T19" s="227"/>
      <c r="U19" s="227"/>
      <c r="V19" s="227"/>
      <c r="W19" s="227"/>
      <c r="X19" s="227"/>
      <c r="Y19" s="227"/>
      <c r="Z19" s="217"/>
      <c r="AA19" s="217"/>
      <c r="AB19" s="217"/>
      <c r="AC19" s="217"/>
      <c r="AD19" s="217"/>
      <c r="AE19" s="217"/>
      <c r="AF19" s="217"/>
      <c r="AG19" s="217" t="s">
        <v>132</v>
      </c>
      <c r="AH19" s="217">
        <v>0</v>
      </c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3">
      <c r="A20" s="224"/>
      <c r="B20" s="225"/>
      <c r="C20" s="259" t="s">
        <v>144</v>
      </c>
      <c r="D20" s="228"/>
      <c r="E20" s="229">
        <v>37.04</v>
      </c>
      <c r="F20" s="227"/>
      <c r="G20" s="227"/>
      <c r="H20" s="227"/>
      <c r="I20" s="227"/>
      <c r="J20" s="227"/>
      <c r="K20" s="227"/>
      <c r="L20" s="227"/>
      <c r="M20" s="227"/>
      <c r="N20" s="226"/>
      <c r="O20" s="226"/>
      <c r="P20" s="226"/>
      <c r="Q20" s="226"/>
      <c r="R20" s="227"/>
      <c r="S20" s="227"/>
      <c r="T20" s="227"/>
      <c r="U20" s="227"/>
      <c r="V20" s="227"/>
      <c r="W20" s="227"/>
      <c r="X20" s="227"/>
      <c r="Y20" s="227"/>
      <c r="Z20" s="217"/>
      <c r="AA20" s="217"/>
      <c r="AB20" s="217"/>
      <c r="AC20" s="217"/>
      <c r="AD20" s="217"/>
      <c r="AE20" s="217"/>
      <c r="AF20" s="217"/>
      <c r="AG20" s="217" t="s">
        <v>132</v>
      </c>
      <c r="AH20" s="217">
        <v>0</v>
      </c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outlineLevel="3">
      <c r="A21" s="224"/>
      <c r="B21" s="225"/>
      <c r="C21" s="259" t="s">
        <v>145</v>
      </c>
      <c r="D21" s="228"/>
      <c r="E21" s="229">
        <v>300</v>
      </c>
      <c r="F21" s="227"/>
      <c r="G21" s="227"/>
      <c r="H21" s="227"/>
      <c r="I21" s="227"/>
      <c r="J21" s="227"/>
      <c r="K21" s="227"/>
      <c r="L21" s="227"/>
      <c r="M21" s="227"/>
      <c r="N21" s="226"/>
      <c r="O21" s="226"/>
      <c r="P21" s="226"/>
      <c r="Q21" s="226"/>
      <c r="R21" s="227"/>
      <c r="S21" s="227"/>
      <c r="T21" s="227"/>
      <c r="U21" s="227"/>
      <c r="V21" s="227"/>
      <c r="W21" s="227"/>
      <c r="X21" s="227"/>
      <c r="Y21" s="227"/>
      <c r="Z21" s="217"/>
      <c r="AA21" s="217"/>
      <c r="AB21" s="217"/>
      <c r="AC21" s="217"/>
      <c r="AD21" s="217"/>
      <c r="AE21" s="217"/>
      <c r="AF21" s="217"/>
      <c r="AG21" s="217" t="s">
        <v>132</v>
      </c>
      <c r="AH21" s="217">
        <v>0</v>
      </c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ht="30.6" outlineLevel="3">
      <c r="A22" s="224"/>
      <c r="B22" s="225"/>
      <c r="C22" s="259" t="s">
        <v>146</v>
      </c>
      <c r="D22" s="228"/>
      <c r="E22" s="229">
        <v>195.74</v>
      </c>
      <c r="F22" s="227"/>
      <c r="G22" s="227"/>
      <c r="H22" s="227"/>
      <c r="I22" s="227"/>
      <c r="J22" s="227"/>
      <c r="K22" s="227"/>
      <c r="L22" s="227"/>
      <c r="M22" s="227"/>
      <c r="N22" s="226"/>
      <c r="O22" s="226"/>
      <c r="P22" s="226"/>
      <c r="Q22" s="226"/>
      <c r="R22" s="227"/>
      <c r="S22" s="227"/>
      <c r="T22" s="227"/>
      <c r="U22" s="227"/>
      <c r="V22" s="227"/>
      <c r="W22" s="227"/>
      <c r="X22" s="227"/>
      <c r="Y22" s="227"/>
      <c r="Z22" s="217"/>
      <c r="AA22" s="217"/>
      <c r="AB22" s="217"/>
      <c r="AC22" s="217"/>
      <c r="AD22" s="217"/>
      <c r="AE22" s="217"/>
      <c r="AF22" s="217"/>
      <c r="AG22" s="217" t="s">
        <v>132</v>
      </c>
      <c r="AH22" s="217">
        <v>0</v>
      </c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outlineLevel="1">
      <c r="A23" s="238">
        <v>4</v>
      </c>
      <c r="B23" s="239" t="s">
        <v>147</v>
      </c>
      <c r="C23" s="257" t="s">
        <v>148</v>
      </c>
      <c r="D23" s="240" t="s">
        <v>141</v>
      </c>
      <c r="E23" s="241">
        <v>64</v>
      </c>
      <c r="F23" s="242"/>
      <c r="G23" s="243">
        <f>ROUND(E23*F23,2)</f>
        <v>0</v>
      </c>
      <c r="H23" s="242"/>
      <c r="I23" s="243">
        <f>ROUND(E23*H23,2)</f>
        <v>0</v>
      </c>
      <c r="J23" s="242"/>
      <c r="K23" s="243">
        <f>ROUND(E23*J23,2)</f>
        <v>0</v>
      </c>
      <c r="L23" s="243">
        <v>21</v>
      </c>
      <c r="M23" s="243">
        <f>G23*(1+L23/100)</f>
        <v>0</v>
      </c>
      <c r="N23" s="241">
        <v>0</v>
      </c>
      <c r="O23" s="241">
        <f>ROUND(E23*N23,2)</f>
        <v>0</v>
      </c>
      <c r="P23" s="241">
        <v>0.27</v>
      </c>
      <c r="Q23" s="241">
        <f>ROUND(E23*P23,2)</f>
        <v>17.28</v>
      </c>
      <c r="R23" s="243" t="s">
        <v>124</v>
      </c>
      <c r="S23" s="243" t="s">
        <v>125</v>
      </c>
      <c r="T23" s="244" t="s">
        <v>125</v>
      </c>
      <c r="U23" s="227">
        <v>0.12</v>
      </c>
      <c r="V23" s="227">
        <f>ROUND(E23*U23,2)</f>
        <v>7.68</v>
      </c>
      <c r="W23" s="227"/>
      <c r="X23" s="227" t="s">
        <v>126</v>
      </c>
      <c r="Y23" s="227" t="s">
        <v>127</v>
      </c>
      <c r="Z23" s="217"/>
      <c r="AA23" s="217"/>
      <c r="AB23" s="217"/>
      <c r="AC23" s="217"/>
      <c r="AD23" s="217"/>
      <c r="AE23" s="217"/>
      <c r="AF23" s="217"/>
      <c r="AG23" s="217" t="s">
        <v>128</v>
      </c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outlineLevel="2">
      <c r="A24" s="224"/>
      <c r="B24" s="225"/>
      <c r="C24" s="258" t="s">
        <v>142</v>
      </c>
      <c r="D24" s="245"/>
      <c r="E24" s="245"/>
      <c r="F24" s="245"/>
      <c r="G24" s="245"/>
      <c r="H24" s="227"/>
      <c r="I24" s="227"/>
      <c r="J24" s="227"/>
      <c r="K24" s="227"/>
      <c r="L24" s="227"/>
      <c r="M24" s="227"/>
      <c r="N24" s="226"/>
      <c r="O24" s="226"/>
      <c r="P24" s="226"/>
      <c r="Q24" s="226"/>
      <c r="R24" s="227"/>
      <c r="S24" s="227"/>
      <c r="T24" s="227"/>
      <c r="U24" s="227"/>
      <c r="V24" s="227"/>
      <c r="W24" s="227"/>
      <c r="X24" s="227"/>
      <c r="Y24" s="227"/>
      <c r="Z24" s="217"/>
      <c r="AA24" s="217"/>
      <c r="AB24" s="217"/>
      <c r="AC24" s="217"/>
      <c r="AD24" s="217"/>
      <c r="AE24" s="217"/>
      <c r="AF24" s="217"/>
      <c r="AG24" s="217" t="s">
        <v>130</v>
      </c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46" t="str">
        <f>C24</f>
        <v>s vybouráním lože, s přemístěním hmot na skládku na vzdálenost do 3 m nebo naložením na dopravní prostředek</v>
      </c>
      <c r="BB24" s="217"/>
      <c r="BC24" s="217"/>
      <c r="BD24" s="217"/>
      <c r="BE24" s="217"/>
      <c r="BF24" s="217"/>
      <c r="BG24" s="217"/>
      <c r="BH24" s="217"/>
    </row>
    <row r="25" spans="1:60" outlineLevel="2">
      <c r="A25" s="224"/>
      <c r="B25" s="225"/>
      <c r="C25" s="259" t="s">
        <v>149</v>
      </c>
      <c r="D25" s="228"/>
      <c r="E25" s="229"/>
      <c r="F25" s="227"/>
      <c r="G25" s="227"/>
      <c r="H25" s="227"/>
      <c r="I25" s="227"/>
      <c r="J25" s="227"/>
      <c r="K25" s="227"/>
      <c r="L25" s="227"/>
      <c r="M25" s="227"/>
      <c r="N25" s="226"/>
      <c r="O25" s="226"/>
      <c r="P25" s="226"/>
      <c r="Q25" s="226"/>
      <c r="R25" s="227"/>
      <c r="S25" s="227"/>
      <c r="T25" s="227"/>
      <c r="U25" s="227"/>
      <c r="V25" s="227"/>
      <c r="W25" s="227"/>
      <c r="X25" s="227"/>
      <c r="Y25" s="227"/>
      <c r="Z25" s="217"/>
      <c r="AA25" s="217"/>
      <c r="AB25" s="217"/>
      <c r="AC25" s="217"/>
      <c r="AD25" s="217"/>
      <c r="AE25" s="217"/>
      <c r="AF25" s="217"/>
      <c r="AG25" s="217" t="s">
        <v>132</v>
      </c>
      <c r="AH25" s="217">
        <v>0</v>
      </c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outlineLevel="3">
      <c r="A26" s="224"/>
      <c r="B26" s="225"/>
      <c r="C26" s="259" t="s">
        <v>150</v>
      </c>
      <c r="D26" s="228"/>
      <c r="E26" s="229">
        <v>32</v>
      </c>
      <c r="F26" s="227"/>
      <c r="G26" s="227"/>
      <c r="H26" s="227"/>
      <c r="I26" s="227"/>
      <c r="J26" s="227"/>
      <c r="K26" s="227"/>
      <c r="L26" s="227"/>
      <c r="M26" s="227"/>
      <c r="N26" s="226"/>
      <c r="O26" s="226"/>
      <c r="P26" s="226"/>
      <c r="Q26" s="226"/>
      <c r="R26" s="227"/>
      <c r="S26" s="227"/>
      <c r="T26" s="227"/>
      <c r="U26" s="227"/>
      <c r="V26" s="227"/>
      <c r="W26" s="227"/>
      <c r="X26" s="227"/>
      <c r="Y26" s="227"/>
      <c r="Z26" s="217"/>
      <c r="AA26" s="217"/>
      <c r="AB26" s="217"/>
      <c r="AC26" s="217"/>
      <c r="AD26" s="217"/>
      <c r="AE26" s="217"/>
      <c r="AF26" s="217"/>
      <c r="AG26" s="217" t="s">
        <v>132</v>
      </c>
      <c r="AH26" s="217">
        <v>0</v>
      </c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outlineLevel="3">
      <c r="A27" s="224"/>
      <c r="B27" s="225"/>
      <c r="C27" s="259" t="s">
        <v>151</v>
      </c>
      <c r="D27" s="228"/>
      <c r="E27" s="229">
        <v>16</v>
      </c>
      <c r="F27" s="227"/>
      <c r="G27" s="227"/>
      <c r="H27" s="227"/>
      <c r="I27" s="227"/>
      <c r="J27" s="227"/>
      <c r="K27" s="227"/>
      <c r="L27" s="227"/>
      <c r="M27" s="227"/>
      <c r="N27" s="226"/>
      <c r="O27" s="226"/>
      <c r="P27" s="226"/>
      <c r="Q27" s="226"/>
      <c r="R27" s="227"/>
      <c r="S27" s="227"/>
      <c r="T27" s="227"/>
      <c r="U27" s="227"/>
      <c r="V27" s="227"/>
      <c r="W27" s="227"/>
      <c r="X27" s="227"/>
      <c r="Y27" s="227"/>
      <c r="Z27" s="217"/>
      <c r="AA27" s="217"/>
      <c r="AB27" s="217"/>
      <c r="AC27" s="217"/>
      <c r="AD27" s="217"/>
      <c r="AE27" s="217"/>
      <c r="AF27" s="217"/>
      <c r="AG27" s="217" t="s">
        <v>132</v>
      </c>
      <c r="AH27" s="217">
        <v>0</v>
      </c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3">
      <c r="A28" s="224"/>
      <c r="B28" s="225"/>
      <c r="C28" s="259" t="s">
        <v>152</v>
      </c>
      <c r="D28" s="228"/>
      <c r="E28" s="229">
        <v>16</v>
      </c>
      <c r="F28" s="227"/>
      <c r="G28" s="227"/>
      <c r="H28" s="227"/>
      <c r="I28" s="227"/>
      <c r="J28" s="227"/>
      <c r="K28" s="227"/>
      <c r="L28" s="227"/>
      <c r="M28" s="227"/>
      <c r="N28" s="226"/>
      <c r="O28" s="226"/>
      <c r="P28" s="226"/>
      <c r="Q28" s="226"/>
      <c r="R28" s="227"/>
      <c r="S28" s="227"/>
      <c r="T28" s="227"/>
      <c r="U28" s="227"/>
      <c r="V28" s="227"/>
      <c r="W28" s="227"/>
      <c r="X28" s="227"/>
      <c r="Y28" s="227"/>
      <c r="Z28" s="217"/>
      <c r="AA28" s="217"/>
      <c r="AB28" s="217"/>
      <c r="AC28" s="217"/>
      <c r="AD28" s="217"/>
      <c r="AE28" s="217"/>
      <c r="AF28" s="217"/>
      <c r="AG28" s="217" t="s">
        <v>132</v>
      </c>
      <c r="AH28" s="217">
        <v>0</v>
      </c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outlineLevel="1">
      <c r="A29" s="238">
        <v>5</v>
      </c>
      <c r="B29" s="239" t="s">
        <v>153</v>
      </c>
      <c r="C29" s="257" t="s">
        <v>154</v>
      </c>
      <c r="D29" s="240" t="s">
        <v>155</v>
      </c>
      <c r="E29" s="241">
        <v>215.5</v>
      </c>
      <c r="F29" s="242"/>
      <c r="G29" s="243">
        <f>ROUND(E29*F29,2)</f>
        <v>0</v>
      </c>
      <c r="H29" s="242"/>
      <c r="I29" s="243">
        <f>ROUND(E29*H29,2)</f>
        <v>0</v>
      </c>
      <c r="J29" s="242"/>
      <c r="K29" s="243">
        <f>ROUND(E29*J29,2)</f>
        <v>0</v>
      </c>
      <c r="L29" s="243">
        <v>21</v>
      </c>
      <c r="M29" s="243">
        <f>G29*(1+L29/100)</f>
        <v>0</v>
      </c>
      <c r="N29" s="241">
        <v>0</v>
      </c>
      <c r="O29" s="241">
        <f>ROUND(E29*N29,2)</f>
        <v>0</v>
      </c>
      <c r="P29" s="241">
        <v>0</v>
      </c>
      <c r="Q29" s="241">
        <f>ROUND(E29*P29,2)</f>
        <v>0</v>
      </c>
      <c r="R29" s="243" t="s">
        <v>156</v>
      </c>
      <c r="S29" s="243" t="s">
        <v>125</v>
      </c>
      <c r="T29" s="244" t="s">
        <v>125</v>
      </c>
      <c r="U29" s="227">
        <v>0.37</v>
      </c>
      <c r="V29" s="227">
        <f>ROUND(E29*U29,2)</f>
        <v>79.739999999999995</v>
      </c>
      <c r="W29" s="227"/>
      <c r="X29" s="227" t="s">
        <v>126</v>
      </c>
      <c r="Y29" s="227" t="s">
        <v>127</v>
      </c>
      <c r="Z29" s="217"/>
      <c r="AA29" s="217"/>
      <c r="AB29" s="217"/>
      <c r="AC29" s="217"/>
      <c r="AD29" s="217"/>
      <c r="AE29" s="217"/>
      <c r="AF29" s="217"/>
      <c r="AG29" s="217" t="s">
        <v>128</v>
      </c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2">
      <c r="A30" s="224"/>
      <c r="B30" s="225"/>
      <c r="C30" s="258" t="s">
        <v>157</v>
      </c>
      <c r="D30" s="245"/>
      <c r="E30" s="245"/>
      <c r="F30" s="245"/>
      <c r="G30" s="245"/>
      <c r="H30" s="227"/>
      <c r="I30" s="227"/>
      <c r="J30" s="227"/>
      <c r="K30" s="227"/>
      <c r="L30" s="227"/>
      <c r="M30" s="227"/>
      <c r="N30" s="226"/>
      <c r="O30" s="226"/>
      <c r="P30" s="226"/>
      <c r="Q30" s="226"/>
      <c r="R30" s="227"/>
      <c r="S30" s="227"/>
      <c r="T30" s="227"/>
      <c r="U30" s="227"/>
      <c r="V30" s="227"/>
      <c r="W30" s="227"/>
      <c r="X30" s="227"/>
      <c r="Y30" s="227"/>
      <c r="Z30" s="217"/>
      <c r="AA30" s="217"/>
      <c r="AB30" s="217"/>
      <c r="AC30" s="217"/>
      <c r="AD30" s="217"/>
      <c r="AE30" s="217"/>
      <c r="AF30" s="217"/>
      <c r="AG30" s="217" t="s">
        <v>130</v>
      </c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2">
      <c r="A31" s="224"/>
      <c r="B31" s="225"/>
      <c r="C31" s="259" t="s">
        <v>158</v>
      </c>
      <c r="D31" s="228"/>
      <c r="E31" s="229">
        <v>16.8</v>
      </c>
      <c r="F31" s="227"/>
      <c r="G31" s="227"/>
      <c r="H31" s="227"/>
      <c r="I31" s="227"/>
      <c r="J31" s="227"/>
      <c r="K31" s="227"/>
      <c r="L31" s="227"/>
      <c r="M31" s="227"/>
      <c r="N31" s="226"/>
      <c r="O31" s="226"/>
      <c r="P31" s="226"/>
      <c r="Q31" s="226"/>
      <c r="R31" s="227"/>
      <c r="S31" s="227"/>
      <c r="T31" s="227"/>
      <c r="U31" s="227"/>
      <c r="V31" s="227"/>
      <c r="W31" s="227"/>
      <c r="X31" s="227"/>
      <c r="Y31" s="227"/>
      <c r="Z31" s="217"/>
      <c r="AA31" s="217"/>
      <c r="AB31" s="217"/>
      <c r="AC31" s="217"/>
      <c r="AD31" s="217"/>
      <c r="AE31" s="217"/>
      <c r="AF31" s="217"/>
      <c r="AG31" s="217" t="s">
        <v>132</v>
      </c>
      <c r="AH31" s="217">
        <v>0</v>
      </c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3">
      <c r="A32" s="224"/>
      <c r="B32" s="225"/>
      <c r="C32" s="259" t="s">
        <v>159</v>
      </c>
      <c r="D32" s="228"/>
      <c r="E32" s="229">
        <v>94.2</v>
      </c>
      <c r="F32" s="227"/>
      <c r="G32" s="227"/>
      <c r="H32" s="227"/>
      <c r="I32" s="227"/>
      <c r="J32" s="227"/>
      <c r="K32" s="227"/>
      <c r="L32" s="227"/>
      <c r="M32" s="227"/>
      <c r="N32" s="226"/>
      <c r="O32" s="226"/>
      <c r="P32" s="226"/>
      <c r="Q32" s="226"/>
      <c r="R32" s="227"/>
      <c r="S32" s="227"/>
      <c r="T32" s="227"/>
      <c r="U32" s="227"/>
      <c r="V32" s="227"/>
      <c r="W32" s="227"/>
      <c r="X32" s="227"/>
      <c r="Y32" s="227"/>
      <c r="Z32" s="217"/>
      <c r="AA32" s="217"/>
      <c r="AB32" s="217"/>
      <c r="AC32" s="217"/>
      <c r="AD32" s="217"/>
      <c r="AE32" s="217"/>
      <c r="AF32" s="217"/>
      <c r="AG32" s="217" t="s">
        <v>132</v>
      </c>
      <c r="AH32" s="217">
        <v>0</v>
      </c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outlineLevel="3">
      <c r="A33" s="224"/>
      <c r="B33" s="225"/>
      <c r="C33" s="259" t="s">
        <v>160</v>
      </c>
      <c r="D33" s="228"/>
      <c r="E33" s="229">
        <v>59.7</v>
      </c>
      <c r="F33" s="227"/>
      <c r="G33" s="227"/>
      <c r="H33" s="227"/>
      <c r="I33" s="227"/>
      <c r="J33" s="227"/>
      <c r="K33" s="227"/>
      <c r="L33" s="227"/>
      <c r="M33" s="227"/>
      <c r="N33" s="226"/>
      <c r="O33" s="226"/>
      <c r="P33" s="226"/>
      <c r="Q33" s="226"/>
      <c r="R33" s="227"/>
      <c r="S33" s="227"/>
      <c r="T33" s="227"/>
      <c r="U33" s="227"/>
      <c r="V33" s="227"/>
      <c r="W33" s="227"/>
      <c r="X33" s="227"/>
      <c r="Y33" s="227"/>
      <c r="Z33" s="217"/>
      <c r="AA33" s="217"/>
      <c r="AB33" s="217"/>
      <c r="AC33" s="217"/>
      <c r="AD33" s="217"/>
      <c r="AE33" s="217"/>
      <c r="AF33" s="217"/>
      <c r="AG33" s="217" t="s">
        <v>132</v>
      </c>
      <c r="AH33" s="217">
        <v>0</v>
      </c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outlineLevel="3">
      <c r="A34" s="224"/>
      <c r="B34" s="225"/>
      <c r="C34" s="259" t="s">
        <v>161</v>
      </c>
      <c r="D34" s="228"/>
      <c r="E34" s="229">
        <v>44.8</v>
      </c>
      <c r="F34" s="227"/>
      <c r="G34" s="227"/>
      <c r="H34" s="227"/>
      <c r="I34" s="227"/>
      <c r="J34" s="227"/>
      <c r="K34" s="227"/>
      <c r="L34" s="227"/>
      <c r="M34" s="227"/>
      <c r="N34" s="226"/>
      <c r="O34" s="226"/>
      <c r="P34" s="226"/>
      <c r="Q34" s="226"/>
      <c r="R34" s="227"/>
      <c r="S34" s="227"/>
      <c r="T34" s="227"/>
      <c r="U34" s="227"/>
      <c r="V34" s="227"/>
      <c r="W34" s="227"/>
      <c r="X34" s="227"/>
      <c r="Y34" s="227"/>
      <c r="Z34" s="217"/>
      <c r="AA34" s="217"/>
      <c r="AB34" s="217"/>
      <c r="AC34" s="217"/>
      <c r="AD34" s="217"/>
      <c r="AE34" s="217"/>
      <c r="AF34" s="217"/>
      <c r="AG34" s="217" t="s">
        <v>132</v>
      </c>
      <c r="AH34" s="217">
        <v>0</v>
      </c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outlineLevel="1">
      <c r="A35" s="238">
        <v>6</v>
      </c>
      <c r="B35" s="239" t="s">
        <v>162</v>
      </c>
      <c r="C35" s="257" t="s">
        <v>163</v>
      </c>
      <c r="D35" s="240" t="s">
        <v>155</v>
      </c>
      <c r="E35" s="241">
        <v>215.5</v>
      </c>
      <c r="F35" s="242"/>
      <c r="G35" s="243">
        <f>ROUND(E35*F35,2)</f>
        <v>0</v>
      </c>
      <c r="H35" s="242"/>
      <c r="I35" s="243">
        <f>ROUND(E35*H35,2)</f>
        <v>0</v>
      </c>
      <c r="J35" s="242"/>
      <c r="K35" s="243">
        <f>ROUND(E35*J35,2)</f>
        <v>0</v>
      </c>
      <c r="L35" s="243">
        <v>21</v>
      </c>
      <c r="M35" s="243">
        <f>G35*(1+L35/100)</f>
        <v>0</v>
      </c>
      <c r="N35" s="241">
        <v>0</v>
      </c>
      <c r="O35" s="241">
        <f>ROUND(E35*N35,2)</f>
        <v>0</v>
      </c>
      <c r="P35" s="241">
        <v>0</v>
      </c>
      <c r="Q35" s="241">
        <f>ROUND(E35*P35,2)</f>
        <v>0</v>
      </c>
      <c r="R35" s="243" t="s">
        <v>156</v>
      </c>
      <c r="S35" s="243" t="s">
        <v>125</v>
      </c>
      <c r="T35" s="244" t="s">
        <v>125</v>
      </c>
      <c r="U35" s="227">
        <v>5.8000000000000003E-2</v>
      </c>
      <c r="V35" s="227">
        <f>ROUND(E35*U35,2)</f>
        <v>12.5</v>
      </c>
      <c r="W35" s="227"/>
      <c r="X35" s="227" t="s">
        <v>126</v>
      </c>
      <c r="Y35" s="227" t="s">
        <v>127</v>
      </c>
      <c r="Z35" s="217"/>
      <c r="AA35" s="217"/>
      <c r="AB35" s="217"/>
      <c r="AC35" s="217"/>
      <c r="AD35" s="217"/>
      <c r="AE35" s="217"/>
      <c r="AF35" s="217"/>
      <c r="AG35" s="217" t="s">
        <v>128</v>
      </c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outlineLevel="2">
      <c r="A36" s="224"/>
      <c r="B36" s="225"/>
      <c r="C36" s="258" t="s">
        <v>157</v>
      </c>
      <c r="D36" s="245"/>
      <c r="E36" s="245"/>
      <c r="F36" s="245"/>
      <c r="G36" s="245"/>
      <c r="H36" s="227"/>
      <c r="I36" s="227"/>
      <c r="J36" s="227"/>
      <c r="K36" s="227"/>
      <c r="L36" s="227"/>
      <c r="M36" s="227"/>
      <c r="N36" s="226"/>
      <c r="O36" s="226"/>
      <c r="P36" s="226"/>
      <c r="Q36" s="226"/>
      <c r="R36" s="227"/>
      <c r="S36" s="227"/>
      <c r="T36" s="227"/>
      <c r="U36" s="227"/>
      <c r="V36" s="227"/>
      <c r="W36" s="227"/>
      <c r="X36" s="227"/>
      <c r="Y36" s="227"/>
      <c r="Z36" s="217"/>
      <c r="AA36" s="217"/>
      <c r="AB36" s="217"/>
      <c r="AC36" s="217"/>
      <c r="AD36" s="217"/>
      <c r="AE36" s="217"/>
      <c r="AF36" s="217"/>
      <c r="AG36" s="217" t="s">
        <v>130</v>
      </c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1">
      <c r="A37" s="238">
        <v>7</v>
      </c>
      <c r="B37" s="239" t="s">
        <v>164</v>
      </c>
      <c r="C37" s="257" t="s">
        <v>165</v>
      </c>
      <c r="D37" s="240" t="s">
        <v>155</v>
      </c>
      <c r="E37" s="241">
        <v>162.30000000000001</v>
      </c>
      <c r="F37" s="242"/>
      <c r="G37" s="243">
        <f>ROUND(E37*F37,2)</f>
        <v>0</v>
      </c>
      <c r="H37" s="242"/>
      <c r="I37" s="243">
        <f>ROUND(E37*H37,2)</f>
        <v>0</v>
      </c>
      <c r="J37" s="242"/>
      <c r="K37" s="243">
        <f>ROUND(E37*J37,2)</f>
        <v>0</v>
      </c>
      <c r="L37" s="243">
        <v>21</v>
      </c>
      <c r="M37" s="243">
        <f>G37*(1+L37/100)</f>
        <v>0</v>
      </c>
      <c r="N37" s="241">
        <v>0</v>
      </c>
      <c r="O37" s="241">
        <f>ROUND(E37*N37,2)</f>
        <v>0</v>
      </c>
      <c r="P37" s="241">
        <v>0</v>
      </c>
      <c r="Q37" s="241">
        <f>ROUND(E37*P37,2)</f>
        <v>0</v>
      </c>
      <c r="R37" s="243" t="s">
        <v>156</v>
      </c>
      <c r="S37" s="243" t="s">
        <v>125</v>
      </c>
      <c r="T37" s="244" t="s">
        <v>125</v>
      </c>
      <c r="U37" s="227">
        <v>0.01</v>
      </c>
      <c r="V37" s="227">
        <f>ROUND(E37*U37,2)</f>
        <v>1.62</v>
      </c>
      <c r="W37" s="227"/>
      <c r="X37" s="227" t="s">
        <v>126</v>
      </c>
      <c r="Y37" s="227" t="s">
        <v>127</v>
      </c>
      <c r="Z37" s="217"/>
      <c r="AA37" s="217"/>
      <c r="AB37" s="217"/>
      <c r="AC37" s="217"/>
      <c r="AD37" s="217"/>
      <c r="AE37" s="217"/>
      <c r="AF37" s="217"/>
      <c r="AG37" s="217" t="s">
        <v>128</v>
      </c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outlineLevel="2">
      <c r="A38" s="224"/>
      <c r="B38" s="225"/>
      <c r="C38" s="258" t="s">
        <v>166</v>
      </c>
      <c r="D38" s="245"/>
      <c r="E38" s="245"/>
      <c r="F38" s="245"/>
      <c r="G38" s="245"/>
      <c r="H38" s="227"/>
      <c r="I38" s="227"/>
      <c r="J38" s="227"/>
      <c r="K38" s="227"/>
      <c r="L38" s="227"/>
      <c r="M38" s="227"/>
      <c r="N38" s="226"/>
      <c r="O38" s="226"/>
      <c r="P38" s="226"/>
      <c r="Q38" s="226"/>
      <c r="R38" s="227"/>
      <c r="S38" s="227"/>
      <c r="T38" s="227"/>
      <c r="U38" s="227"/>
      <c r="V38" s="227"/>
      <c r="W38" s="227"/>
      <c r="X38" s="227"/>
      <c r="Y38" s="227"/>
      <c r="Z38" s="217"/>
      <c r="AA38" s="217"/>
      <c r="AB38" s="217"/>
      <c r="AC38" s="217"/>
      <c r="AD38" s="217"/>
      <c r="AE38" s="217"/>
      <c r="AF38" s="217"/>
      <c r="AG38" s="217" t="s">
        <v>130</v>
      </c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outlineLevel="2">
      <c r="A39" s="224"/>
      <c r="B39" s="225"/>
      <c r="C39" s="259" t="s">
        <v>167</v>
      </c>
      <c r="D39" s="228"/>
      <c r="E39" s="229">
        <v>215.5</v>
      </c>
      <c r="F39" s="227"/>
      <c r="G39" s="227"/>
      <c r="H39" s="227"/>
      <c r="I39" s="227"/>
      <c r="J39" s="227"/>
      <c r="K39" s="227"/>
      <c r="L39" s="227"/>
      <c r="M39" s="227"/>
      <c r="N39" s="226"/>
      <c r="O39" s="226"/>
      <c r="P39" s="226"/>
      <c r="Q39" s="226"/>
      <c r="R39" s="227"/>
      <c r="S39" s="227"/>
      <c r="T39" s="227"/>
      <c r="U39" s="227"/>
      <c r="V39" s="227"/>
      <c r="W39" s="227"/>
      <c r="X39" s="227"/>
      <c r="Y39" s="227"/>
      <c r="Z39" s="217"/>
      <c r="AA39" s="217"/>
      <c r="AB39" s="217"/>
      <c r="AC39" s="217"/>
      <c r="AD39" s="217"/>
      <c r="AE39" s="217"/>
      <c r="AF39" s="217"/>
      <c r="AG39" s="217" t="s">
        <v>132</v>
      </c>
      <c r="AH39" s="217">
        <v>0</v>
      </c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</row>
    <row r="40" spans="1:60" outlineLevel="3">
      <c r="A40" s="224"/>
      <c r="B40" s="225"/>
      <c r="C40" s="259" t="s">
        <v>168</v>
      </c>
      <c r="D40" s="228"/>
      <c r="E40" s="229">
        <v>-19.2</v>
      </c>
      <c r="F40" s="227"/>
      <c r="G40" s="227"/>
      <c r="H40" s="227"/>
      <c r="I40" s="227"/>
      <c r="J40" s="227"/>
      <c r="K40" s="227"/>
      <c r="L40" s="227"/>
      <c r="M40" s="227"/>
      <c r="N40" s="226"/>
      <c r="O40" s="226"/>
      <c r="P40" s="226"/>
      <c r="Q40" s="226"/>
      <c r="R40" s="227"/>
      <c r="S40" s="227"/>
      <c r="T40" s="227"/>
      <c r="U40" s="227"/>
      <c r="V40" s="227"/>
      <c r="W40" s="227"/>
      <c r="X40" s="227"/>
      <c r="Y40" s="227"/>
      <c r="Z40" s="217"/>
      <c r="AA40" s="217"/>
      <c r="AB40" s="217"/>
      <c r="AC40" s="217"/>
      <c r="AD40" s="217"/>
      <c r="AE40" s="217"/>
      <c r="AF40" s="217"/>
      <c r="AG40" s="217" t="s">
        <v>132</v>
      </c>
      <c r="AH40" s="217">
        <v>0</v>
      </c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outlineLevel="3">
      <c r="A41" s="224"/>
      <c r="B41" s="225"/>
      <c r="C41" s="259" t="s">
        <v>169</v>
      </c>
      <c r="D41" s="228"/>
      <c r="E41" s="229">
        <v>-34</v>
      </c>
      <c r="F41" s="227"/>
      <c r="G41" s="227"/>
      <c r="H41" s="227"/>
      <c r="I41" s="227"/>
      <c r="J41" s="227"/>
      <c r="K41" s="227"/>
      <c r="L41" s="227"/>
      <c r="M41" s="227"/>
      <c r="N41" s="226"/>
      <c r="O41" s="226"/>
      <c r="P41" s="226"/>
      <c r="Q41" s="226"/>
      <c r="R41" s="227"/>
      <c r="S41" s="227"/>
      <c r="T41" s="227"/>
      <c r="U41" s="227"/>
      <c r="V41" s="227"/>
      <c r="W41" s="227"/>
      <c r="X41" s="227"/>
      <c r="Y41" s="227"/>
      <c r="Z41" s="217"/>
      <c r="AA41" s="217"/>
      <c r="AB41" s="217"/>
      <c r="AC41" s="217"/>
      <c r="AD41" s="217"/>
      <c r="AE41" s="217"/>
      <c r="AF41" s="217"/>
      <c r="AG41" s="217" t="s">
        <v>132</v>
      </c>
      <c r="AH41" s="217">
        <v>0</v>
      </c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ht="20.399999999999999" outlineLevel="1">
      <c r="A42" s="238">
        <v>8</v>
      </c>
      <c r="B42" s="239" t="s">
        <v>170</v>
      </c>
      <c r="C42" s="257" t="s">
        <v>171</v>
      </c>
      <c r="D42" s="240" t="s">
        <v>155</v>
      </c>
      <c r="E42" s="241">
        <v>1623</v>
      </c>
      <c r="F42" s="242"/>
      <c r="G42" s="243">
        <f>ROUND(E42*F42,2)</f>
        <v>0</v>
      </c>
      <c r="H42" s="242"/>
      <c r="I42" s="243">
        <f>ROUND(E42*H42,2)</f>
        <v>0</v>
      </c>
      <c r="J42" s="242"/>
      <c r="K42" s="243">
        <f>ROUND(E42*J42,2)</f>
        <v>0</v>
      </c>
      <c r="L42" s="243">
        <v>21</v>
      </c>
      <c r="M42" s="243">
        <f>G42*(1+L42/100)</f>
        <v>0</v>
      </c>
      <c r="N42" s="241">
        <v>0</v>
      </c>
      <c r="O42" s="241">
        <f>ROUND(E42*N42,2)</f>
        <v>0</v>
      </c>
      <c r="P42" s="241">
        <v>0</v>
      </c>
      <c r="Q42" s="241">
        <f>ROUND(E42*P42,2)</f>
        <v>0</v>
      </c>
      <c r="R42" s="243" t="s">
        <v>156</v>
      </c>
      <c r="S42" s="243" t="s">
        <v>125</v>
      </c>
      <c r="T42" s="244" t="s">
        <v>125</v>
      </c>
      <c r="U42" s="227">
        <v>0</v>
      </c>
      <c r="V42" s="227">
        <f>ROUND(E42*U42,2)</f>
        <v>0</v>
      </c>
      <c r="W42" s="227"/>
      <c r="X42" s="227" t="s">
        <v>126</v>
      </c>
      <c r="Y42" s="227" t="s">
        <v>127</v>
      </c>
      <c r="Z42" s="217"/>
      <c r="AA42" s="217"/>
      <c r="AB42" s="217"/>
      <c r="AC42" s="217"/>
      <c r="AD42" s="217"/>
      <c r="AE42" s="217"/>
      <c r="AF42" s="217"/>
      <c r="AG42" s="217" t="s">
        <v>128</v>
      </c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</row>
    <row r="43" spans="1:60" outlineLevel="2">
      <c r="A43" s="224"/>
      <c r="B43" s="225"/>
      <c r="C43" s="258" t="s">
        <v>166</v>
      </c>
      <c r="D43" s="245"/>
      <c r="E43" s="245"/>
      <c r="F43" s="245"/>
      <c r="G43" s="245"/>
      <c r="H43" s="227"/>
      <c r="I43" s="227"/>
      <c r="J43" s="227"/>
      <c r="K43" s="227"/>
      <c r="L43" s="227"/>
      <c r="M43" s="227"/>
      <c r="N43" s="226"/>
      <c r="O43" s="226"/>
      <c r="P43" s="226"/>
      <c r="Q43" s="226"/>
      <c r="R43" s="227"/>
      <c r="S43" s="227"/>
      <c r="T43" s="227"/>
      <c r="U43" s="227"/>
      <c r="V43" s="227"/>
      <c r="W43" s="227"/>
      <c r="X43" s="227"/>
      <c r="Y43" s="227"/>
      <c r="Z43" s="217"/>
      <c r="AA43" s="217"/>
      <c r="AB43" s="217"/>
      <c r="AC43" s="217"/>
      <c r="AD43" s="217"/>
      <c r="AE43" s="217"/>
      <c r="AF43" s="217"/>
      <c r="AG43" s="217" t="s">
        <v>130</v>
      </c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outlineLevel="2">
      <c r="A44" s="224"/>
      <c r="B44" s="225"/>
      <c r="C44" s="259" t="s">
        <v>172</v>
      </c>
      <c r="D44" s="228"/>
      <c r="E44" s="229">
        <v>1623</v>
      </c>
      <c r="F44" s="227"/>
      <c r="G44" s="227"/>
      <c r="H44" s="227"/>
      <c r="I44" s="227"/>
      <c r="J44" s="227"/>
      <c r="K44" s="227"/>
      <c r="L44" s="227"/>
      <c r="M44" s="227"/>
      <c r="N44" s="226"/>
      <c r="O44" s="226"/>
      <c r="P44" s="226"/>
      <c r="Q44" s="226"/>
      <c r="R44" s="227"/>
      <c r="S44" s="227"/>
      <c r="T44" s="227"/>
      <c r="U44" s="227"/>
      <c r="V44" s="227"/>
      <c r="W44" s="227"/>
      <c r="X44" s="227"/>
      <c r="Y44" s="227"/>
      <c r="Z44" s="217"/>
      <c r="AA44" s="217"/>
      <c r="AB44" s="217"/>
      <c r="AC44" s="217"/>
      <c r="AD44" s="217"/>
      <c r="AE44" s="217"/>
      <c r="AF44" s="217"/>
      <c r="AG44" s="217" t="s">
        <v>132</v>
      </c>
      <c r="AH44" s="217">
        <v>0</v>
      </c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outlineLevel="1">
      <c r="A45" s="238">
        <v>9</v>
      </c>
      <c r="B45" s="239" t="s">
        <v>173</v>
      </c>
      <c r="C45" s="257" t="s">
        <v>174</v>
      </c>
      <c r="D45" s="240" t="s">
        <v>155</v>
      </c>
      <c r="E45" s="241">
        <v>215.5</v>
      </c>
      <c r="F45" s="242"/>
      <c r="G45" s="243">
        <f>ROUND(E45*F45,2)</f>
        <v>0</v>
      </c>
      <c r="H45" s="242"/>
      <c r="I45" s="243">
        <f>ROUND(E45*H45,2)</f>
        <v>0</v>
      </c>
      <c r="J45" s="242"/>
      <c r="K45" s="243">
        <f>ROUND(E45*J45,2)</f>
        <v>0</v>
      </c>
      <c r="L45" s="243">
        <v>21</v>
      </c>
      <c r="M45" s="243">
        <f>G45*(1+L45/100)</f>
        <v>0</v>
      </c>
      <c r="N45" s="241">
        <v>0</v>
      </c>
      <c r="O45" s="241">
        <f>ROUND(E45*N45,2)</f>
        <v>0</v>
      </c>
      <c r="P45" s="241">
        <v>0</v>
      </c>
      <c r="Q45" s="241">
        <f>ROUND(E45*P45,2)</f>
        <v>0</v>
      </c>
      <c r="R45" s="243" t="s">
        <v>156</v>
      </c>
      <c r="S45" s="243" t="s">
        <v>125</v>
      </c>
      <c r="T45" s="244" t="s">
        <v>125</v>
      </c>
      <c r="U45" s="227">
        <v>0.67</v>
      </c>
      <c r="V45" s="227">
        <f>ROUND(E45*U45,2)</f>
        <v>144.38999999999999</v>
      </c>
      <c r="W45" s="227"/>
      <c r="X45" s="227" t="s">
        <v>126</v>
      </c>
      <c r="Y45" s="227" t="s">
        <v>127</v>
      </c>
      <c r="Z45" s="217"/>
      <c r="AA45" s="217"/>
      <c r="AB45" s="217"/>
      <c r="AC45" s="217"/>
      <c r="AD45" s="217"/>
      <c r="AE45" s="217"/>
      <c r="AF45" s="217"/>
      <c r="AG45" s="217" t="s">
        <v>128</v>
      </c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outlineLevel="2">
      <c r="A46" s="224"/>
      <c r="B46" s="225"/>
      <c r="C46" s="258" t="s">
        <v>175</v>
      </c>
      <c r="D46" s="245"/>
      <c r="E46" s="245"/>
      <c r="F46" s="245"/>
      <c r="G46" s="245"/>
      <c r="H46" s="227"/>
      <c r="I46" s="227"/>
      <c r="J46" s="227"/>
      <c r="K46" s="227"/>
      <c r="L46" s="227"/>
      <c r="M46" s="227"/>
      <c r="N46" s="226"/>
      <c r="O46" s="226"/>
      <c r="P46" s="226"/>
      <c r="Q46" s="226"/>
      <c r="R46" s="227"/>
      <c r="S46" s="227"/>
      <c r="T46" s="227"/>
      <c r="U46" s="227"/>
      <c r="V46" s="227"/>
      <c r="W46" s="227"/>
      <c r="X46" s="227"/>
      <c r="Y46" s="227"/>
      <c r="Z46" s="217"/>
      <c r="AA46" s="217"/>
      <c r="AB46" s="217"/>
      <c r="AC46" s="217"/>
      <c r="AD46" s="217"/>
      <c r="AE46" s="217"/>
      <c r="AF46" s="217"/>
      <c r="AG46" s="217" t="s">
        <v>130</v>
      </c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</row>
    <row r="47" spans="1:60" outlineLevel="2">
      <c r="A47" s="224"/>
      <c r="B47" s="225"/>
      <c r="C47" s="259" t="s">
        <v>176</v>
      </c>
      <c r="D47" s="228"/>
      <c r="E47" s="229">
        <v>170.7</v>
      </c>
      <c r="F47" s="227"/>
      <c r="G47" s="227"/>
      <c r="H47" s="227"/>
      <c r="I47" s="227"/>
      <c r="J47" s="227"/>
      <c r="K47" s="227"/>
      <c r="L47" s="227"/>
      <c r="M47" s="227"/>
      <c r="N47" s="226"/>
      <c r="O47" s="226"/>
      <c r="P47" s="226"/>
      <c r="Q47" s="226"/>
      <c r="R47" s="227"/>
      <c r="S47" s="227"/>
      <c r="T47" s="227"/>
      <c r="U47" s="227"/>
      <c r="V47" s="227"/>
      <c r="W47" s="227"/>
      <c r="X47" s="227"/>
      <c r="Y47" s="227"/>
      <c r="Z47" s="217"/>
      <c r="AA47" s="217"/>
      <c r="AB47" s="217"/>
      <c r="AC47" s="217"/>
      <c r="AD47" s="217"/>
      <c r="AE47" s="217"/>
      <c r="AF47" s="217"/>
      <c r="AG47" s="217" t="s">
        <v>132</v>
      </c>
      <c r="AH47" s="217">
        <v>0</v>
      </c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outlineLevel="3">
      <c r="A48" s="224"/>
      <c r="B48" s="225"/>
      <c r="C48" s="259" t="s">
        <v>161</v>
      </c>
      <c r="D48" s="228"/>
      <c r="E48" s="229">
        <v>44.8</v>
      </c>
      <c r="F48" s="227"/>
      <c r="G48" s="227"/>
      <c r="H48" s="227"/>
      <c r="I48" s="227"/>
      <c r="J48" s="227"/>
      <c r="K48" s="227"/>
      <c r="L48" s="227"/>
      <c r="M48" s="227"/>
      <c r="N48" s="226"/>
      <c r="O48" s="226"/>
      <c r="P48" s="226"/>
      <c r="Q48" s="226"/>
      <c r="R48" s="227"/>
      <c r="S48" s="227"/>
      <c r="T48" s="227"/>
      <c r="U48" s="227"/>
      <c r="V48" s="227"/>
      <c r="W48" s="227"/>
      <c r="X48" s="227"/>
      <c r="Y48" s="227"/>
      <c r="Z48" s="217"/>
      <c r="AA48" s="217"/>
      <c r="AB48" s="217"/>
      <c r="AC48" s="217"/>
      <c r="AD48" s="217"/>
      <c r="AE48" s="217"/>
      <c r="AF48" s="217"/>
      <c r="AG48" s="217" t="s">
        <v>132</v>
      </c>
      <c r="AH48" s="217">
        <v>0</v>
      </c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</row>
    <row r="49" spans="1:60" ht="20.399999999999999" outlineLevel="1">
      <c r="A49" s="238">
        <v>10</v>
      </c>
      <c r="B49" s="239" t="s">
        <v>177</v>
      </c>
      <c r="C49" s="257" t="s">
        <v>178</v>
      </c>
      <c r="D49" s="240" t="s">
        <v>155</v>
      </c>
      <c r="E49" s="241">
        <v>215.5</v>
      </c>
      <c r="F49" s="242"/>
      <c r="G49" s="243">
        <f>ROUND(E49*F49,2)</f>
        <v>0</v>
      </c>
      <c r="H49" s="242"/>
      <c r="I49" s="243">
        <f>ROUND(E49*H49,2)</f>
        <v>0</v>
      </c>
      <c r="J49" s="242"/>
      <c r="K49" s="243">
        <f>ROUND(E49*J49,2)</f>
        <v>0</v>
      </c>
      <c r="L49" s="243">
        <v>21</v>
      </c>
      <c r="M49" s="243">
        <f>G49*(1+L49/100)</f>
        <v>0</v>
      </c>
      <c r="N49" s="241">
        <v>0</v>
      </c>
      <c r="O49" s="241">
        <f>ROUND(E49*N49,2)</f>
        <v>0</v>
      </c>
      <c r="P49" s="241">
        <v>0</v>
      </c>
      <c r="Q49" s="241">
        <f>ROUND(E49*P49,2)</f>
        <v>0</v>
      </c>
      <c r="R49" s="243" t="s">
        <v>156</v>
      </c>
      <c r="S49" s="243" t="s">
        <v>125</v>
      </c>
      <c r="T49" s="244" t="s">
        <v>125</v>
      </c>
      <c r="U49" s="227">
        <v>0.59099999999999997</v>
      </c>
      <c r="V49" s="227">
        <f>ROUND(E49*U49,2)</f>
        <v>127.36</v>
      </c>
      <c r="W49" s="227"/>
      <c r="X49" s="227" t="s">
        <v>126</v>
      </c>
      <c r="Y49" s="227" t="s">
        <v>127</v>
      </c>
      <c r="Z49" s="217"/>
      <c r="AA49" s="217"/>
      <c r="AB49" s="217"/>
      <c r="AC49" s="217"/>
      <c r="AD49" s="217"/>
      <c r="AE49" s="217"/>
      <c r="AF49" s="217"/>
      <c r="AG49" s="217" t="s">
        <v>128</v>
      </c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outlineLevel="2">
      <c r="A50" s="224"/>
      <c r="B50" s="225"/>
      <c r="C50" s="258" t="s">
        <v>175</v>
      </c>
      <c r="D50" s="245"/>
      <c r="E50" s="245"/>
      <c r="F50" s="245"/>
      <c r="G50" s="245"/>
      <c r="H50" s="227"/>
      <c r="I50" s="227"/>
      <c r="J50" s="227"/>
      <c r="K50" s="227"/>
      <c r="L50" s="227"/>
      <c r="M50" s="227"/>
      <c r="N50" s="226"/>
      <c r="O50" s="226"/>
      <c r="P50" s="226"/>
      <c r="Q50" s="226"/>
      <c r="R50" s="227"/>
      <c r="S50" s="227"/>
      <c r="T50" s="227"/>
      <c r="U50" s="227"/>
      <c r="V50" s="227"/>
      <c r="W50" s="227"/>
      <c r="X50" s="227"/>
      <c r="Y50" s="227"/>
      <c r="Z50" s="217"/>
      <c r="AA50" s="217"/>
      <c r="AB50" s="217"/>
      <c r="AC50" s="217"/>
      <c r="AD50" s="217"/>
      <c r="AE50" s="217"/>
      <c r="AF50" s="217"/>
      <c r="AG50" s="217" t="s">
        <v>130</v>
      </c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ht="30.6" outlineLevel="1">
      <c r="A51" s="238">
        <v>11</v>
      </c>
      <c r="B51" s="239" t="s">
        <v>179</v>
      </c>
      <c r="C51" s="257" t="s">
        <v>180</v>
      </c>
      <c r="D51" s="240" t="s">
        <v>155</v>
      </c>
      <c r="E51" s="241">
        <v>19.2</v>
      </c>
      <c r="F51" s="242"/>
      <c r="G51" s="243">
        <f>ROUND(E51*F51,2)</f>
        <v>0</v>
      </c>
      <c r="H51" s="242"/>
      <c r="I51" s="243">
        <f>ROUND(E51*H51,2)</f>
        <v>0</v>
      </c>
      <c r="J51" s="242"/>
      <c r="K51" s="243">
        <f>ROUND(E51*J51,2)</f>
        <v>0</v>
      </c>
      <c r="L51" s="243">
        <v>21</v>
      </c>
      <c r="M51" s="243">
        <f>G51*(1+L51/100)</f>
        <v>0</v>
      </c>
      <c r="N51" s="241">
        <v>0</v>
      </c>
      <c r="O51" s="241">
        <f>ROUND(E51*N51,2)</f>
        <v>0</v>
      </c>
      <c r="P51" s="241">
        <v>0</v>
      </c>
      <c r="Q51" s="241">
        <f>ROUND(E51*P51,2)</f>
        <v>0</v>
      </c>
      <c r="R51" s="243" t="s">
        <v>156</v>
      </c>
      <c r="S51" s="243" t="s">
        <v>125</v>
      </c>
      <c r="T51" s="244" t="s">
        <v>125</v>
      </c>
      <c r="U51" s="227">
        <v>8.5999999999999993E-2</v>
      </c>
      <c r="V51" s="227">
        <f>ROUND(E51*U51,2)</f>
        <v>1.65</v>
      </c>
      <c r="W51" s="227"/>
      <c r="X51" s="227" t="s">
        <v>126</v>
      </c>
      <c r="Y51" s="227" t="s">
        <v>127</v>
      </c>
      <c r="Z51" s="217"/>
      <c r="AA51" s="217"/>
      <c r="AB51" s="217"/>
      <c r="AC51" s="217"/>
      <c r="AD51" s="217"/>
      <c r="AE51" s="217"/>
      <c r="AF51" s="217"/>
      <c r="AG51" s="217" t="s">
        <v>128</v>
      </c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outlineLevel="2">
      <c r="A52" s="224"/>
      <c r="B52" s="225"/>
      <c r="C52" s="258" t="s">
        <v>181</v>
      </c>
      <c r="D52" s="245"/>
      <c r="E52" s="245"/>
      <c r="F52" s="245"/>
      <c r="G52" s="245"/>
      <c r="H52" s="227"/>
      <c r="I52" s="227"/>
      <c r="J52" s="227"/>
      <c r="K52" s="227"/>
      <c r="L52" s="227"/>
      <c r="M52" s="227"/>
      <c r="N52" s="226"/>
      <c r="O52" s="226"/>
      <c r="P52" s="226"/>
      <c r="Q52" s="226"/>
      <c r="R52" s="227"/>
      <c r="S52" s="227"/>
      <c r="T52" s="227"/>
      <c r="U52" s="227"/>
      <c r="V52" s="227"/>
      <c r="W52" s="227"/>
      <c r="X52" s="227"/>
      <c r="Y52" s="227"/>
      <c r="Z52" s="217"/>
      <c r="AA52" s="217"/>
      <c r="AB52" s="217"/>
      <c r="AC52" s="217"/>
      <c r="AD52" s="217"/>
      <c r="AE52" s="217"/>
      <c r="AF52" s="217"/>
      <c r="AG52" s="217" t="s">
        <v>130</v>
      </c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outlineLevel="2">
      <c r="A53" s="224"/>
      <c r="B53" s="225"/>
      <c r="C53" s="259" t="s">
        <v>182</v>
      </c>
      <c r="D53" s="228"/>
      <c r="E53" s="229">
        <v>19.2</v>
      </c>
      <c r="F53" s="227"/>
      <c r="G53" s="227"/>
      <c r="H53" s="227"/>
      <c r="I53" s="227"/>
      <c r="J53" s="227"/>
      <c r="K53" s="227"/>
      <c r="L53" s="227"/>
      <c r="M53" s="227"/>
      <c r="N53" s="226"/>
      <c r="O53" s="226"/>
      <c r="P53" s="226"/>
      <c r="Q53" s="226"/>
      <c r="R53" s="227"/>
      <c r="S53" s="227"/>
      <c r="T53" s="227"/>
      <c r="U53" s="227"/>
      <c r="V53" s="227"/>
      <c r="W53" s="227"/>
      <c r="X53" s="227"/>
      <c r="Y53" s="227"/>
      <c r="Z53" s="217"/>
      <c r="AA53" s="217"/>
      <c r="AB53" s="217"/>
      <c r="AC53" s="217"/>
      <c r="AD53" s="217"/>
      <c r="AE53" s="217"/>
      <c r="AF53" s="217"/>
      <c r="AG53" s="217" t="s">
        <v>132</v>
      </c>
      <c r="AH53" s="217">
        <v>0</v>
      </c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</row>
    <row r="54" spans="1:60" outlineLevel="1">
      <c r="A54" s="238">
        <v>12</v>
      </c>
      <c r="B54" s="239" t="s">
        <v>183</v>
      </c>
      <c r="C54" s="257" t="s">
        <v>184</v>
      </c>
      <c r="D54" s="240" t="s">
        <v>123</v>
      </c>
      <c r="E54" s="241">
        <v>340</v>
      </c>
      <c r="F54" s="242"/>
      <c r="G54" s="243">
        <f>ROUND(E54*F54,2)</f>
        <v>0</v>
      </c>
      <c r="H54" s="242"/>
      <c r="I54" s="243">
        <f>ROUND(E54*H54,2)</f>
        <v>0</v>
      </c>
      <c r="J54" s="242"/>
      <c r="K54" s="243">
        <f>ROUND(E54*J54,2)</f>
        <v>0</v>
      </c>
      <c r="L54" s="243">
        <v>21</v>
      </c>
      <c r="M54" s="243">
        <f>G54*(1+L54/100)</f>
        <v>0</v>
      </c>
      <c r="N54" s="241">
        <v>0</v>
      </c>
      <c r="O54" s="241">
        <f>ROUND(E54*N54,2)</f>
        <v>0</v>
      </c>
      <c r="P54" s="241">
        <v>0</v>
      </c>
      <c r="Q54" s="241">
        <f>ROUND(E54*P54,2)</f>
        <v>0</v>
      </c>
      <c r="R54" s="243" t="s">
        <v>185</v>
      </c>
      <c r="S54" s="243" t="s">
        <v>125</v>
      </c>
      <c r="T54" s="244" t="s">
        <v>186</v>
      </c>
      <c r="U54" s="227">
        <v>0.06</v>
      </c>
      <c r="V54" s="227">
        <f>ROUND(E54*U54,2)</f>
        <v>20.399999999999999</v>
      </c>
      <c r="W54" s="227"/>
      <c r="X54" s="227" t="s">
        <v>126</v>
      </c>
      <c r="Y54" s="227" t="s">
        <v>127</v>
      </c>
      <c r="Z54" s="217"/>
      <c r="AA54" s="217"/>
      <c r="AB54" s="217"/>
      <c r="AC54" s="217"/>
      <c r="AD54" s="217"/>
      <c r="AE54" s="217"/>
      <c r="AF54" s="217"/>
      <c r="AG54" s="217" t="s">
        <v>128</v>
      </c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</row>
    <row r="55" spans="1:60" outlineLevel="2">
      <c r="A55" s="224"/>
      <c r="B55" s="225"/>
      <c r="C55" s="258" t="s">
        <v>187</v>
      </c>
      <c r="D55" s="245"/>
      <c r="E55" s="245"/>
      <c r="F55" s="245"/>
      <c r="G55" s="245"/>
      <c r="H55" s="227"/>
      <c r="I55" s="227"/>
      <c r="J55" s="227"/>
      <c r="K55" s="227"/>
      <c r="L55" s="227"/>
      <c r="M55" s="227"/>
      <c r="N55" s="226"/>
      <c r="O55" s="226"/>
      <c r="P55" s="226"/>
      <c r="Q55" s="226"/>
      <c r="R55" s="227"/>
      <c r="S55" s="227"/>
      <c r="T55" s="227"/>
      <c r="U55" s="227"/>
      <c r="V55" s="227"/>
      <c r="W55" s="227"/>
      <c r="X55" s="227"/>
      <c r="Y55" s="227"/>
      <c r="Z55" s="217"/>
      <c r="AA55" s="217"/>
      <c r="AB55" s="217"/>
      <c r="AC55" s="217"/>
      <c r="AD55" s="217"/>
      <c r="AE55" s="217"/>
      <c r="AF55" s="217"/>
      <c r="AG55" s="217" t="s">
        <v>130</v>
      </c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</row>
    <row r="56" spans="1:60" outlineLevel="2">
      <c r="A56" s="224"/>
      <c r="B56" s="225"/>
      <c r="C56" s="259" t="s">
        <v>188</v>
      </c>
      <c r="D56" s="228"/>
      <c r="E56" s="229"/>
      <c r="F56" s="227"/>
      <c r="G56" s="227"/>
      <c r="H56" s="227"/>
      <c r="I56" s="227"/>
      <c r="J56" s="227"/>
      <c r="K56" s="227"/>
      <c r="L56" s="227"/>
      <c r="M56" s="227"/>
      <c r="N56" s="226"/>
      <c r="O56" s="226"/>
      <c r="P56" s="226"/>
      <c r="Q56" s="226"/>
      <c r="R56" s="227"/>
      <c r="S56" s="227"/>
      <c r="T56" s="227"/>
      <c r="U56" s="227"/>
      <c r="V56" s="227"/>
      <c r="W56" s="227"/>
      <c r="X56" s="227"/>
      <c r="Y56" s="227"/>
      <c r="Z56" s="217"/>
      <c r="AA56" s="217"/>
      <c r="AB56" s="217"/>
      <c r="AC56" s="217"/>
      <c r="AD56" s="217"/>
      <c r="AE56" s="217"/>
      <c r="AF56" s="217"/>
      <c r="AG56" s="217" t="s">
        <v>132</v>
      </c>
      <c r="AH56" s="217">
        <v>0</v>
      </c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</row>
    <row r="57" spans="1:60" outlineLevel="3">
      <c r="A57" s="224"/>
      <c r="B57" s="225"/>
      <c r="C57" s="259" t="s">
        <v>189</v>
      </c>
      <c r="D57" s="228"/>
      <c r="E57" s="229">
        <v>240</v>
      </c>
      <c r="F57" s="227"/>
      <c r="G57" s="227"/>
      <c r="H57" s="227"/>
      <c r="I57" s="227"/>
      <c r="J57" s="227"/>
      <c r="K57" s="227"/>
      <c r="L57" s="227"/>
      <c r="M57" s="227"/>
      <c r="N57" s="226"/>
      <c r="O57" s="226"/>
      <c r="P57" s="226"/>
      <c r="Q57" s="226"/>
      <c r="R57" s="227"/>
      <c r="S57" s="227"/>
      <c r="T57" s="227"/>
      <c r="U57" s="227"/>
      <c r="V57" s="227"/>
      <c r="W57" s="227"/>
      <c r="X57" s="227"/>
      <c r="Y57" s="227"/>
      <c r="Z57" s="217"/>
      <c r="AA57" s="217"/>
      <c r="AB57" s="217"/>
      <c r="AC57" s="217"/>
      <c r="AD57" s="217"/>
      <c r="AE57" s="217"/>
      <c r="AF57" s="217"/>
      <c r="AG57" s="217" t="s">
        <v>132</v>
      </c>
      <c r="AH57" s="217">
        <v>0</v>
      </c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</row>
    <row r="58" spans="1:60" outlineLevel="3">
      <c r="A58" s="224"/>
      <c r="B58" s="225"/>
      <c r="C58" s="259" t="s">
        <v>190</v>
      </c>
      <c r="D58" s="228"/>
      <c r="E58" s="229">
        <v>100</v>
      </c>
      <c r="F58" s="227"/>
      <c r="G58" s="227"/>
      <c r="H58" s="227"/>
      <c r="I58" s="227"/>
      <c r="J58" s="227"/>
      <c r="K58" s="227"/>
      <c r="L58" s="227"/>
      <c r="M58" s="227"/>
      <c r="N58" s="226"/>
      <c r="O58" s="226"/>
      <c r="P58" s="226"/>
      <c r="Q58" s="226"/>
      <c r="R58" s="227"/>
      <c r="S58" s="227"/>
      <c r="T58" s="227"/>
      <c r="U58" s="227"/>
      <c r="V58" s="227"/>
      <c r="W58" s="227"/>
      <c r="X58" s="227"/>
      <c r="Y58" s="227"/>
      <c r="Z58" s="217"/>
      <c r="AA58" s="217"/>
      <c r="AB58" s="217"/>
      <c r="AC58" s="217"/>
      <c r="AD58" s="217"/>
      <c r="AE58" s="217"/>
      <c r="AF58" s="217"/>
      <c r="AG58" s="217" t="s">
        <v>132</v>
      </c>
      <c r="AH58" s="217">
        <v>0</v>
      </c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outlineLevel="1">
      <c r="A59" s="238">
        <v>13</v>
      </c>
      <c r="B59" s="239" t="s">
        <v>191</v>
      </c>
      <c r="C59" s="257" t="s">
        <v>192</v>
      </c>
      <c r="D59" s="240" t="s">
        <v>123</v>
      </c>
      <c r="E59" s="241">
        <v>340</v>
      </c>
      <c r="F59" s="242"/>
      <c r="G59" s="243">
        <f>ROUND(E59*F59,2)</f>
        <v>0</v>
      </c>
      <c r="H59" s="242"/>
      <c r="I59" s="243">
        <f>ROUND(E59*H59,2)</f>
        <v>0</v>
      </c>
      <c r="J59" s="242"/>
      <c r="K59" s="243">
        <f>ROUND(E59*J59,2)</f>
        <v>0</v>
      </c>
      <c r="L59" s="243">
        <v>21</v>
      </c>
      <c r="M59" s="243">
        <f>G59*(1+L59/100)</f>
        <v>0</v>
      </c>
      <c r="N59" s="241">
        <v>0</v>
      </c>
      <c r="O59" s="241">
        <f>ROUND(E59*N59,2)</f>
        <v>0</v>
      </c>
      <c r="P59" s="241">
        <v>0</v>
      </c>
      <c r="Q59" s="241">
        <f>ROUND(E59*P59,2)</f>
        <v>0</v>
      </c>
      <c r="R59" s="243" t="s">
        <v>193</v>
      </c>
      <c r="S59" s="243" t="s">
        <v>125</v>
      </c>
      <c r="T59" s="244" t="s">
        <v>186</v>
      </c>
      <c r="U59" s="227">
        <v>0.01</v>
      </c>
      <c r="V59" s="227">
        <f>ROUND(E59*U59,2)</f>
        <v>3.4</v>
      </c>
      <c r="W59" s="227"/>
      <c r="X59" s="227" t="s">
        <v>126</v>
      </c>
      <c r="Y59" s="227" t="s">
        <v>127</v>
      </c>
      <c r="Z59" s="217"/>
      <c r="AA59" s="217"/>
      <c r="AB59" s="217"/>
      <c r="AC59" s="217"/>
      <c r="AD59" s="217"/>
      <c r="AE59" s="217"/>
      <c r="AF59" s="217"/>
      <c r="AG59" s="217" t="s">
        <v>128</v>
      </c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</row>
    <row r="60" spans="1:60" outlineLevel="2">
      <c r="A60" s="224"/>
      <c r="B60" s="225"/>
      <c r="C60" s="258" t="s">
        <v>194</v>
      </c>
      <c r="D60" s="245"/>
      <c r="E60" s="245"/>
      <c r="F60" s="245"/>
      <c r="G60" s="245"/>
      <c r="H60" s="227"/>
      <c r="I60" s="227"/>
      <c r="J60" s="227"/>
      <c r="K60" s="227"/>
      <c r="L60" s="227"/>
      <c r="M60" s="227"/>
      <c r="N60" s="226"/>
      <c r="O60" s="226"/>
      <c r="P60" s="226"/>
      <c r="Q60" s="226"/>
      <c r="R60" s="227"/>
      <c r="S60" s="227"/>
      <c r="T60" s="227"/>
      <c r="U60" s="227"/>
      <c r="V60" s="227"/>
      <c r="W60" s="227"/>
      <c r="X60" s="227"/>
      <c r="Y60" s="227"/>
      <c r="Z60" s="217"/>
      <c r="AA60" s="217"/>
      <c r="AB60" s="217"/>
      <c r="AC60" s="217"/>
      <c r="AD60" s="217"/>
      <c r="AE60" s="217"/>
      <c r="AF60" s="217"/>
      <c r="AG60" s="217" t="s">
        <v>130</v>
      </c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</row>
    <row r="61" spans="1:60" outlineLevel="2">
      <c r="A61" s="224"/>
      <c r="B61" s="225"/>
      <c r="C61" s="259" t="s">
        <v>188</v>
      </c>
      <c r="D61" s="228"/>
      <c r="E61" s="229"/>
      <c r="F61" s="227"/>
      <c r="G61" s="227"/>
      <c r="H61" s="227"/>
      <c r="I61" s="227"/>
      <c r="J61" s="227"/>
      <c r="K61" s="227"/>
      <c r="L61" s="227"/>
      <c r="M61" s="227"/>
      <c r="N61" s="226"/>
      <c r="O61" s="226"/>
      <c r="P61" s="226"/>
      <c r="Q61" s="226"/>
      <c r="R61" s="227"/>
      <c r="S61" s="227"/>
      <c r="T61" s="227"/>
      <c r="U61" s="227"/>
      <c r="V61" s="227"/>
      <c r="W61" s="227"/>
      <c r="X61" s="227"/>
      <c r="Y61" s="227"/>
      <c r="Z61" s="217"/>
      <c r="AA61" s="217"/>
      <c r="AB61" s="217"/>
      <c r="AC61" s="217"/>
      <c r="AD61" s="217"/>
      <c r="AE61" s="217"/>
      <c r="AF61" s="217"/>
      <c r="AG61" s="217" t="s">
        <v>132</v>
      </c>
      <c r="AH61" s="217">
        <v>0</v>
      </c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outlineLevel="3">
      <c r="A62" s="224"/>
      <c r="B62" s="225"/>
      <c r="C62" s="259" t="s">
        <v>189</v>
      </c>
      <c r="D62" s="228"/>
      <c r="E62" s="229">
        <v>240</v>
      </c>
      <c r="F62" s="227"/>
      <c r="G62" s="227"/>
      <c r="H62" s="227"/>
      <c r="I62" s="227"/>
      <c r="J62" s="227"/>
      <c r="K62" s="227"/>
      <c r="L62" s="227"/>
      <c r="M62" s="227"/>
      <c r="N62" s="226"/>
      <c r="O62" s="226"/>
      <c r="P62" s="226"/>
      <c r="Q62" s="226"/>
      <c r="R62" s="227"/>
      <c r="S62" s="227"/>
      <c r="T62" s="227"/>
      <c r="U62" s="227"/>
      <c r="V62" s="227"/>
      <c r="W62" s="227"/>
      <c r="X62" s="227"/>
      <c r="Y62" s="227"/>
      <c r="Z62" s="217"/>
      <c r="AA62" s="217"/>
      <c r="AB62" s="217"/>
      <c r="AC62" s="217"/>
      <c r="AD62" s="217"/>
      <c r="AE62" s="217"/>
      <c r="AF62" s="217"/>
      <c r="AG62" s="217" t="s">
        <v>132</v>
      </c>
      <c r="AH62" s="217">
        <v>0</v>
      </c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</row>
    <row r="63" spans="1:60" outlineLevel="3">
      <c r="A63" s="224"/>
      <c r="B63" s="225"/>
      <c r="C63" s="259" t="s">
        <v>190</v>
      </c>
      <c r="D63" s="228"/>
      <c r="E63" s="229">
        <v>100</v>
      </c>
      <c r="F63" s="227"/>
      <c r="G63" s="227"/>
      <c r="H63" s="227"/>
      <c r="I63" s="227"/>
      <c r="J63" s="227"/>
      <c r="K63" s="227"/>
      <c r="L63" s="227"/>
      <c r="M63" s="227"/>
      <c r="N63" s="226"/>
      <c r="O63" s="226"/>
      <c r="P63" s="226"/>
      <c r="Q63" s="226"/>
      <c r="R63" s="227"/>
      <c r="S63" s="227"/>
      <c r="T63" s="227"/>
      <c r="U63" s="227"/>
      <c r="V63" s="227"/>
      <c r="W63" s="227"/>
      <c r="X63" s="227"/>
      <c r="Y63" s="227"/>
      <c r="Z63" s="217"/>
      <c r="AA63" s="217"/>
      <c r="AB63" s="217"/>
      <c r="AC63" s="217"/>
      <c r="AD63" s="217"/>
      <c r="AE63" s="217"/>
      <c r="AF63" s="217"/>
      <c r="AG63" s="217" t="s">
        <v>132</v>
      </c>
      <c r="AH63" s="217">
        <v>0</v>
      </c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</row>
    <row r="64" spans="1:60" outlineLevel="1">
      <c r="A64" s="238">
        <v>14</v>
      </c>
      <c r="B64" s="239" t="s">
        <v>195</v>
      </c>
      <c r="C64" s="257" t="s">
        <v>196</v>
      </c>
      <c r="D64" s="240" t="s">
        <v>123</v>
      </c>
      <c r="E64" s="241">
        <v>681</v>
      </c>
      <c r="F64" s="242"/>
      <c r="G64" s="243">
        <f>ROUND(E64*F64,2)</f>
        <v>0</v>
      </c>
      <c r="H64" s="242"/>
      <c r="I64" s="243">
        <f>ROUND(E64*H64,2)</f>
        <v>0</v>
      </c>
      <c r="J64" s="242"/>
      <c r="K64" s="243">
        <f>ROUND(E64*J64,2)</f>
        <v>0</v>
      </c>
      <c r="L64" s="243">
        <v>21</v>
      </c>
      <c r="M64" s="243">
        <f>G64*(1+L64/100)</f>
        <v>0</v>
      </c>
      <c r="N64" s="241">
        <v>0</v>
      </c>
      <c r="O64" s="241">
        <f>ROUND(E64*N64,2)</f>
        <v>0</v>
      </c>
      <c r="P64" s="241">
        <v>0</v>
      </c>
      <c r="Q64" s="241">
        <f>ROUND(E64*P64,2)</f>
        <v>0</v>
      </c>
      <c r="R64" s="243" t="s">
        <v>156</v>
      </c>
      <c r="S64" s="243" t="s">
        <v>125</v>
      </c>
      <c r="T64" s="244" t="s">
        <v>125</v>
      </c>
      <c r="U64" s="227">
        <v>0.02</v>
      </c>
      <c r="V64" s="227">
        <f>ROUND(E64*U64,2)</f>
        <v>13.62</v>
      </c>
      <c r="W64" s="227"/>
      <c r="X64" s="227" t="s">
        <v>126</v>
      </c>
      <c r="Y64" s="227" t="s">
        <v>127</v>
      </c>
      <c r="Z64" s="217"/>
      <c r="AA64" s="217"/>
      <c r="AB64" s="217"/>
      <c r="AC64" s="217"/>
      <c r="AD64" s="217"/>
      <c r="AE64" s="217"/>
      <c r="AF64" s="217"/>
      <c r="AG64" s="217" t="s">
        <v>128</v>
      </c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</row>
    <row r="65" spans="1:60" outlineLevel="2">
      <c r="A65" s="224"/>
      <c r="B65" s="225"/>
      <c r="C65" s="258" t="s">
        <v>197</v>
      </c>
      <c r="D65" s="245"/>
      <c r="E65" s="245"/>
      <c r="F65" s="245"/>
      <c r="G65" s="245"/>
      <c r="H65" s="227"/>
      <c r="I65" s="227"/>
      <c r="J65" s="227"/>
      <c r="K65" s="227"/>
      <c r="L65" s="227"/>
      <c r="M65" s="227"/>
      <c r="N65" s="226"/>
      <c r="O65" s="226"/>
      <c r="P65" s="226"/>
      <c r="Q65" s="226"/>
      <c r="R65" s="227"/>
      <c r="S65" s="227"/>
      <c r="T65" s="227"/>
      <c r="U65" s="227"/>
      <c r="V65" s="227"/>
      <c r="W65" s="227"/>
      <c r="X65" s="227"/>
      <c r="Y65" s="227"/>
      <c r="Z65" s="217"/>
      <c r="AA65" s="217"/>
      <c r="AB65" s="217"/>
      <c r="AC65" s="217"/>
      <c r="AD65" s="217"/>
      <c r="AE65" s="217"/>
      <c r="AF65" s="217"/>
      <c r="AG65" s="217" t="s">
        <v>130</v>
      </c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</row>
    <row r="66" spans="1:60" outlineLevel="2">
      <c r="A66" s="224"/>
      <c r="B66" s="225"/>
      <c r="C66" s="259" t="s">
        <v>198</v>
      </c>
      <c r="D66" s="228"/>
      <c r="E66" s="229">
        <v>56</v>
      </c>
      <c r="F66" s="227"/>
      <c r="G66" s="227"/>
      <c r="H66" s="227"/>
      <c r="I66" s="227"/>
      <c r="J66" s="227"/>
      <c r="K66" s="227"/>
      <c r="L66" s="227"/>
      <c r="M66" s="227"/>
      <c r="N66" s="226"/>
      <c r="O66" s="226"/>
      <c r="P66" s="226"/>
      <c r="Q66" s="226"/>
      <c r="R66" s="227"/>
      <c r="S66" s="227"/>
      <c r="T66" s="227"/>
      <c r="U66" s="227"/>
      <c r="V66" s="227"/>
      <c r="W66" s="227"/>
      <c r="X66" s="227"/>
      <c r="Y66" s="227"/>
      <c r="Z66" s="217"/>
      <c r="AA66" s="217"/>
      <c r="AB66" s="217"/>
      <c r="AC66" s="217"/>
      <c r="AD66" s="217"/>
      <c r="AE66" s="217"/>
      <c r="AF66" s="217"/>
      <c r="AG66" s="217" t="s">
        <v>132</v>
      </c>
      <c r="AH66" s="217">
        <v>0</v>
      </c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</row>
    <row r="67" spans="1:60" outlineLevel="3">
      <c r="A67" s="224"/>
      <c r="B67" s="225"/>
      <c r="C67" s="259" t="s">
        <v>199</v>
      </c>
      <c r="D67" s="228"/>
      <c r="E67" s="229">
        <v>314</v>
      </c>
      <c r="F67" s="227"/>
      <c r="G67" s="227"/>
      <c r="H67" s="227"/>
      <c r="I67" s="227"/>
      <c r="J67" s="227"/>
      <c r="K67" s="227"/>
      <c r="L67" s="227"/>
      <c r="M67" s="227"/>
      <c r="N67" s="226"/>
      <c r="O67" s="226"/>
      <c r="P67" s="226"/>
      <c r="Q67" s="226"/>
      <c r="R67" s="227"/>
      <c r="S67" s="227"/>
      <c r="T67" s="227"/>
      <c r="U67" s="227"/>
      <c r="V67" s="227"/>
      <c r="W67" s="227"/>
      <c r="X67" s="227"/>
      <c r="Y67" s="227"/>
      <c r="Z67" s="217"/>
      <c r="AA67" s="217"/>
      <c r="AB67" s="217"/>
      <c r="AC67" s="217"/>
      <c r="AD67" s="217"/>
      <c r="AE67" s="217"/>
      <c r="AF67" s="217"/>
      <c r="AG67" s="217" t="s">
        <v>132</v>
      </c>
      <c r="AH67" s="217">
        <v>0</v>
      </c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</row>
    <row r="68" spans="1:60" outlineLevel="3">
      <c r="A68" s="224"/>
      <c r="B68" s="225"/>
      <c r="C68" s="259" t="s">
        <v>200</v>
      </c>
      <c r="D68" s="228"/>
      <c r="E68" s="229">
        <v>199</v>
      </c>
      <c r="F68" s="227"/>
      <c r="G68" s="227"/>
      <c r="H68" s="227"/>
      <c r="I68" s="227"/>
      <c r="J68" s="227"/>
      <c r="K68" s="227"/>
      <c r="L68" s="227"/>
      <c r="M68" s="227"/>
      <c r="N68" s="226"/>
      <c r="O68" s="226"/>
      <c r="P68" s="226"/>
      <c r="Q68" s="226"/>
      <c r="R68" s="227"/>
      <c r="S68" s="227"/>
      <c r="T68" s="227"/>
      <c r="U68" s="227"/>
      <c r="V68" s="227"/>
      <c r="W68" s="227"/>
      <c r="X68" s="227"/>
      <c r="Y68" s="227"/>
      <c r="Z68" s="217"/>
      <c r="AA68" s="217"/>
      <c r="AB68" s="217"/>
      <c r="AC68" s="217"/>
      <c r="AD68" s="217"/>
      <c r="AE68" s="217"/>
      <c r="AF68" s="217"/>
      <c r="AG68" s="217" t="s">
        <v>132</v>
      </c>
      <c r="AH68" s="217">
        <v>0</v>
      </c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</row>
    <row r="69" spans="1:60" outlineLevel="3">
      <c r="A69" s="224"/>
      <c r="B69" s="225"/>
      <c r="C69" s="259" t="s">
        <v>201</v>
      </c>
      <c r="D69" s="228"/>
      <c r="E69" s="229">
        <v>112</v>
      </c>
      <c r="F69" s="227"/>
      <c r="G69" s="227"/>
      <c r="H69" s="227"/>
      <c r="I69" s="227"/>
      <c r="J69" s="227"/>
      <c r="K69" s="227"/>
      <c r="L69" s="227"/>
      <c r="M69" s="227"/>
      <c r="N69" s="226"/>
      <c r="O69" s="226"/>
      <c r="P69" s="226"/>
      <c r="Q69" s="226"/>
      <c r="R69" s="227"/>
      <c r="S69" s="227"/>
      <c r="T69" s="227"/>
      <c r="U69" s="227"/>
      <c r="V69" s="227"/>
      <c r="W69" s="227"/>
      <c r="X69" s="227"/>
      <c r="Y69" s="227"/>
      <c r="Z69" s="217"/>
      <c r="AA69" s="217"/>
      <c r="AB69" s="217"/>
      <c r="AC69" s="217"/>
      <c r="AD69" s="217"/>
      <c r="AE69" s="217"/>
      <c r="AF69" s="217"/>
      <c r="AG69" s="217" t="s">
        <v>132</v>
      </c>
      <c r="AH69" s="217">
        <v>0</v>
      </c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</row>
    <row r="70" spans="1:60" outlineLevel="1">
      <c r="A70" s="238">
        <v>15</v>
      </c>
      <c r="B70" s="239" t="s">
        <v>202</v>
      </c>
      <c r="C70" s="257" t="s">
        <v>203</v>
      </c>
      <c r="D70" s="240" t="s">
        <v>123</v>
      </c>
      <c r="E70" s="241">
        <v>340</v>
      </c>
      <c r="F70" s="242"/>
      <c r="G70" s="243">
        <f>ROUND(E70*F70,2)</f>
        <v>0</v>
      </c>
      <c r="H70" s="242"/>
      <c r="I70" s="243">
        <f>ROUND(E70*H70,2)</f>
        <v>0</v>
      </c>
      <c r="J70" s="242"/>
      <c r="K70" s="243">
        <f>ROUND(E70*J70,2)</f>
        <v>0</v>
      </c>
      <c r="L70" s="243">
        <v>21</v>
      </c>
      <c r="M70" s="243">
        <f>G70*(1+L70/100)</f>
        <v>0</v>
      </c>
      <c r="N70" s="241">
        <v>0</v>
      </c>
      <c r="O70" s="241">
        <f>ROUND(E70*N70,2)</f>
        <v>0</v>
      </c>
      <c r="P70" s="241">
        <v>0</v>
      </c>
      <c r="Q70" s="241">
        <f>ROUND(E70*P70,2)</f>
        <v>0</v>
      </c>
      <c r="R70" s="243" t="s">
        <v>185</v>
      </c>
      <c r="S70" s="243" t="s">
        <v>125</v>
      </c>
      <c r="T70" s="244" t="s">
        <v>186</v>
      </c>
      <c r="U70" s="227">
        <v>0.02</v>
      </c>
      <c r="V70" s="227">
        <f>ROUND(E70*U70,2)</f>
        <v>6.8</v>
      </c>
      <c r="W70" s="227"/>
      <c r="X70" s="227" t="s">
        <v>126</v>
      </c>
      <c r="Y70" s="227" t="s">
        <v>127</v>
      </c>
      <c r="Z70" s="217"/>
      <c r="AA70" s="217"/>
      <c r="AB70" s="217"/>
      <c r="AC70" s="217"/>
      <c r="AD70" s="217"/>
      <c r="AE70" s="217"/>
      <c r="AF70" s="217"/>
      <c r="AG70" s="217" t="s">
        <v>128</v>
      </c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</row>
    <row r="71" spans="1:60" outlineLevel="2">
      <c r="A71" s="224"/>
      <c r="B71" s="225"/>
      <c r="C71" s="259" t="s">
        <v>188</v>
      </c>
      <c r="D71" s="228"/>
      <c r="E71" s="229"/>
      <c r="F71" s="227"/>
      <c r="G71" s="227"/>
      <c r="H71" s="227"/>
      <c r="I71" s="227"/>
      <c r="J71" s="227"/>
      <c r="K71" s="227"/>
      <c r="L71" s="227"/>
      <c r="M71" s="227"/>
      <c r="N71" s="226"/>
      <c r="O71" s="226"/>
      <c r="P71" s="226"/>
      <c r="Q71" s="226"/>
      <c r="R71" s="227"/>
      <c r="S71" s="227"/>
      <c r="T71" s="227"/>
      <c r="U71" s="227"/>
      <c r="V71" s="227"/>
      <c r="W71" s="227"/>
      <c r="X71" s="227"/>
      <c r="Y71" s="227"/>
      <c r="Z71" s="217"/>
      <c r="AA71" s="217"/>
      <c r="AB71" s="217"/>
      <c r="AC71" s="217"/>
      <c r="AD71" s="217"/>
      <c r="AE71" s="217"/>
      <c r="AF71" s="217"/>
      <c r="AG71" s="217" t="s">
        <v>132</v>
      </c>
      <c r="AH71" s="217">
        <v>0</v>
      </c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</row>
    <row r="72" spans="1:60" outlineLevel="3">
      <c r="A72" s="224"/>
      <c r="B72" s="225"/>
      <c r="C72" s="259" t="s">
        <v>189</v>
      </c>
      <c r="D72" s="228"/>
      <c r="E72" s="229">
        <v>240</v>
      </c>
      <c r="F72" s="227"/>
      <c r="G72" s="227"/>
      <c r="H72" s="227"/>
      <c r="I72" s="227"/>
      <c r="J72" s="227"/>
      <c r="K72" s="227"/>
      <c r="L72" s="227"/>
      <c r="M72" s="227"/>
      <c r="N72" s="226"/>
      <c r="O72" s="226"/>
      <c r="P72" s="226"/>
      <c r="Q72" s="226"/>
      <c r="R72" s="227"/>
      <c r="S72" s="227"/>
      <c r="T72" s="227"/>
      <c r="U72" s="227"/>
      <c r="V72" s="227"/>
      <c r="W72" s="227"/>
      <c r="X72" s="227"/>
      <c r="Y72" s="227"/>
      <c r="Z72" s="217"/>
      <c r="AA72" s="217"/>
      <c r="AB72" s="217"/>
      <c r="AC72" s="217"/>
      <c r="AD72" s="217"/>
      <c r="AE72" s="217"/>
      <c r="AF72" s="217"/>
      <c r="AG72" s="217" t="s">
        <v>132</v>
      </c>
      <c r="AH72" s="217">
        <v>0</v>
      </c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outlineLevel="3">
      <c r="A73" s="224"/>
      <c r="B73" s="225"/>
      <c r="C73" s="259" t="s">
        <v>190</v>
      </c>
      <c r="D73" s="228"/>
      <c r="E73" s="229">
        <v>100</v>
      </c>
      <c r="F73" s="227"/>
      <c r="G73" s="227"/>
      <c r="H73" s="227"/>
      <c r="I73" s="227"/>
      <c r="J73" s="227"/>
      <c r="K73" s="227"/>
      <c r="L73" s="227"/>
      <c r="M73" s="227"/>
      <c r="N73" s="226"/>
      <c r="O73" s="226"/>
      <c r="P73" s="226"/>
      <c r="Q73" s="226"/>
      <c r="R73" s="227"/>
      <c r="S73" s="227"/>
      <c r="T73" s="227"/>
      <c r="U73" s="227"/>
      <c r="V73" s="227"/>
      <c r="W73" s="227"/>
      <c r="X73" s="227"/>
      <c r="Y73" s="227"/>
      <c r="Z73" s="217"/>
      <c r="AA73" s="217"/>
      <c r="AB73" s="217"/>
      <c r="AC73" s="217"/>
      <c r="AD73" s="217"/>
      <c r="AE73" s="217"/>
      <c r="AF73" s="217"/>
      <c r="AG73" s="217" t="s">
        <v>132</v>
      </c>
      <c r="AH73" s="217">
        <v>0</v>
      </c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</row>
    <row r="74" spans="1:60" outlineLevel="1">
      <c r="A74" s="238">
        <v>16</v>
      </c>
      <c r="B74" s="239" t="s">
        <v>204</v>
      </c>
      <c r="C74" s="257" t="s">
        <v>205</v>
      </c>
      <c r="D74" s="240" t="s">
        <v>123</v>
      </c>
      <c r="E74" s="241">
        <v>340</v>
      </c>
      <c r="F74" s="242"/>
      <c r="G74" s="243">
        <f>ROUND(E74*F74,2)</f>
        <v>0</v>
      </c>
      <c r="H74" s="242"/>
      <c r="I74" s="243">
        <f>ROUND(E74*H74,2)</f>
        <v>0</v>
      </c>
      <c r="J74" s="242"/>
      <c r="K74" s="243">
        <f>ROUND(E74*J74,2)</f>
        <v>0</v>
      </c>
      <c r="L74" s="243">
        <v>21</v>
      </c>
      <c r="M74" s="243">
        <f>G74*(1+L74/100)</f>
        <v>0</v>
      </c>
      <c r="N74" s="241">
        <v>0</v>
      </c>
      <c r="O74" s="241">
        <f>ROUND(E74*N74,2)</f>
        <v>0</v>
      </c>
      <c r="P74" s="241">
        <v>0</v>
      </c>
      <c r="Q74" s="241">
        <f>ROUND(E74*P74,2)</f>
        <v>0</v>
      </c>
      <c r="R74" s="243" t="s">
        <v>185</v>
      </c>
      <c r="S74" s="243" t="s">
        <v>125</v>
      </c>
      <c r="T74" s="244" t="s">
        <v>186</v>
      </c>
      <c r="U74" s="227">
        <v>1E-3</v>
      </c>
      <c r="V74" s="227">
        <f>ROUND(E74*U74,2)</f>
        <v>0.34</v>
      </c>
      <c r="W74" s="227"/>
      <c r="X74" s="227" t="s">
        <v>126</v>
      </c>
      <c r="Y74" s="227" t="s">
        <v>127</v>
      </c>
      <c r="Z74" s="217"/>
      <c r="AA74" s="217"/>
      <c r="AB74" s="217"/>
      <c r="AC74" s="217"/>
      <c r="AD74" s="217"/>
      <c r="AE74" s="217"/>
      <c r="AF74" s="217"/>
      <c r="AG74" s="217" t="s">
        <v>128</v>
      </c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</row>
    <row r="75" spans="1:60" outlineLevel="2">
      <c r="A75" s="224"/>
      <c r="B75" s="225"/>
      <c r="C75" s="259" t="s">
        <v>188</v>
      </c>
      <c r="D75" s="228"/>
      <c r="E75" s="229"/>
      <c r="F75" s="227"/>
      <c r="G75" s="227"/>
      <c r="H75" s="227"/>
      <c r="I75" s="227"/>
      <c r="J75" s="227"/>
      <c r="K75" s="227"/>
      <c r="L75" s="227"/>
      <c r="M75" s="227"/>
      <c r="N75" s="226"/>
      <c r="O75" s="226"/>
      <c r="P75" s="226"/>
      <c r="Q75" s="226"/>
      <c r="R75" s="227"/>
      <c r="S75" s="227"/>
      <c r="T75" s="227"/>
      <c r="U75" s="227"/>
      <c r="V75" s="227"/>
      <c r="W75" s="227"/>
      <c r="X75" s="227"/>
      <c r="Y75" s="227"/>
      <c r="Z75" s="217"/>
      <c r="AA75" s="217"/>
      <c r="AB75" s="217"/>
      <c r="AC75" s="217"/>
      <c r="AD75" s="217"/>
      <c r="AE75" s="217"/>
      <c r="AF75" s="217"/>
      <c r="AG75" s="217" t="s">
        <v>132</v>
      </c>
      <c r="AH75" s="217">
        <v>0</v>
      </c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</row>
    <row r="76" spans="1:60" outlineLevel="3">
      <c r="A76" s="224"/>
      <c r="B76" s="225"/>
      <c r="C76" s="259" t="s">
        <v>189</v>
      </c>
      <c r="D76" s="228"/>
      <c r="E76" s="229">
        <v>240</v>
      </c>
      <c r="F76" s="227"/>
      <c r="G76" s="227"/>
      <c r="H76" s="227"/>
      <c r="I76" s="227"/>
      <c r="J76" s="227"/>
      <c r="K76" s="227"/>
      <c r="L76" s="227"/>
      <c r="M76" s="227"/>
      <c r="N76" s="226"/>
      <c r="O76" s="226"/>
      <c r="P76" s="226"/>
      <c r="Q76" s="226"/>
      <c r="R76" s="227"/>
      <c r="S76" s="227"/>
      <c r="T76" s="227"/>
      <c r="U76" s="227"/>
      <c r="V76" s="227"/>
      <c r="W76" s="227"/>
      <c r="X76" s="227"/>
      <c r="Y76" s="227"/>
      <c r="Z76" s="217"/>
      <c r="AA76" s="217"/>
      <c r="AB76" s="217"/>
      <c r="AC76" s="217"/>
      <c r="AD76" s="217"/>
      <c r="AE76" s="217"/>
      <c r="AF76" s="217"/>
      <c r="AG76" s="217" t="s">
        <v>132</v>
      </c>
      <c r="AH76" s="217">
        <v>0</v>
      </c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</row>
    <row r="77" spans="1:60" outlineLevel="3">
      <c r="A77" s="224"/>
      <c r="B77" s="225"/>
      <c r="C77" s="259" t="s">
        <v>190</v>
      </c>
      <c r="D77" s="228"/>
      <c r="E77" s="229">
        <v>100</v>
      </c>
      <c r="F77" s="227"/>
      <c r="G77" s="227"/>
      <c r="H77" s="227"/>
      <c r="I77" s="227"/>
      <c r="J77" s="227"/>
      <c r="K77" s="227"/>
      <c r="L77" s="227"/>
      <c r="M77" s="227"/>
      <c r="N77" s="226"/>
      <c r="O77" s="226"/>
      <c r="P77" s="226"/>
      <c r="Q77" s="226"/>
      <c r="R77" s="227"/>
      <c r="S77" s="227"/>
      <c r="T77" s="227"/>
      <c r="U77" s="227"/>
      <c r="V77" s="227"/>
      <c r="W77" s="227"/>
      <c r="X77" s="227"/>
      <c r="Y77" s="227"/>
      <c r="Z77" s="217"/>
      <c r="AA77" s="217"/>
      <c r="AB77" s="217"/>
      <c r="AC77" s="217"/>
      <c r="AD77" s="217"/>
      <c r="AE77" s="217"/>
      <c r="AF77" s="217"/>
      <c r="AG77" s="217" t="s">
        <v>132</v>
      </c>
      <c r="AH77" s="217">
        <v>0</v>
      </c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</row>
    <row r="78" spans="1:60" outlineLevel="1">
      <c r="A78" s="247">
        <v>17</v>
      </c>
      <c r="B78" s="248" t="s">
        <v>206</v>
      </c>
      <c r="C78" s="260" t="s">
        <v>207</v>
      </c>
      <c r="D78" s="249" t="s">
        <v>155</v>
      </c>
      <c r="E78" s="250">
        <v>215.5</v>
      </c>
      <c r="F78" s="251"/>
      <c r="G78" s="252">
        <f>ROUND(E78*F78,2)</f>
        <v>0</v>
      </c>
      <c r="H78" s="251"/>
      <c r="I78" s="252">
        <f>ROUND(E78*H78,2)</f>
        <v>0</v>
      </c>
      <c r="J78" s="251"/>
      <c r="K78" s="252">
        <f>ROUND(E78*J78,2)</f>
        <v>0</v>
      </c>
      <c r="L78" s="252">
        <v>21</v>
      </c>
      <c r="M78" s="252">
        <f>G78*(1+L78/100)</f>
        <v>0</v>
      </c>
      <c r="N78" s="250">
        <v>0</v>
      </c>
      <c r="O78" s="250">
        <f>ROUND(E78*N78,2)</f>
        <v>0</v>
      </c>
      <c r="P78" s="250">
        <v>0</v>
      </c>
      <c r="Q78" s="250">
        <f>ROUND(E78*P78,2)</f>
        <v>0</v>
      </c>
      <c r="R78" s="252" t="s">
        <v>156</v>
      </c>
      <c r="S78" s="252" t="s">
        <v>125</v>
      </c>
      <c r="T78" s="253" t="s">
        <v>125</v>
      </c>
      <c r="U78" s="227">
        <v>0</v>
      </c>
      <c r="V78" s="227">
        <f>ROUND(E78*U78,2)</f>
        <v>0</v>
      </c>
      <c r="W78" s="227"/>
      <c r="X78" s="227" t="s">
        <v>126</v>
      </c>
      <c r="Y78" s="227" t="s">
        <v>127</v>
      </c>
      <c r="Z78" s="217"/>
      <c r="AA78" s="217"/>
      <c r="AB78" s="217"/>
      <c r="AC78" s="217"/>
      <c r="AD78" s="217"/>
      <c r="AE78" s="217"/>
      <c r="AF78" s="217"/>
      <c r="AG78" s="217" t="s">
        <v>128</v>
      </c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</row>
    <row r="79" spans="1:60" outlineLevel="1">
      <c r="A79" s="247">
        <v>18</v>
      </c>
      <c r="B79" s="248" t="s">
        <v>208</v>
      </c>
      <c r="C79" s="260" t="s">
        <v>209</v>
      </c>
      <c r="D79" s="249" t="s">
        <v>210</v>
      </c>
      <c r="E79" s="250">
        <v>15</v>
      </c>
      <c r="F79" s="251"/>
      <c r="G79" s="252">
        <f>ROUND(E79*F79,2)</f>
        <v>0</v>
      </c>
      <c r="H79" s="251"/>
      <c r="I79" s="252">
        <f>ROUND(E79*H79,2)</f>
        <v>0</v>
      </c>
      <c r="J79" s="251"/>
      <c r="K79" s="252">
        <f>ROUND(E79*J79,2)</f>
        <v>0</v>
      </c>
      <c r="L79" s="252">
        <v>21</v>
      </c>
      <c r="M79" s="252">
        <f>G79*(1+L79/100)</f>
        <v>0</v>
      </c>
      <c r="N79" s="250">
        <v>1E-3</v>
      </c>
      <c r="O79" s="250">
        <f>ROUND(E79*N79,2)</f>
        <v>0.02</v>
      </c>
      <c r="P79" s="250">
        <v>0</v>
      </c>
      <c r="Q79" s="250">
        <f>ROUND(E79*P79,2)</f>
        <v>0</v>
      </c>
      <c r="R79" s="252" t="s">
        <v>211</v>
      </c>
      <c r="S79" s="252" t="s">
        <v>125</v>
      </c>
      <c r="T79" s="253" t="s">
        <v>186</v>
      </c>
      <c r="U79" s="227">
        <v>0</v>
      </c>
      <c r="V79" s="227">
        <f>ROUND(E79*U79,2)</f>
        <v>0</v>
      </c>
      <c r="W79" s="227"/>
      <c r="X79" s="227" t="s">
        <v>212</v>
      </c>
      <c r="Y79" s="227" t="s">
        <v>127</v>
      </c>
      <c r="Z79" s="217"/>
      <c r="AA79" s="217"/>
      <c r="AB79" s="217"/>
      <c r="AC79" s="217"/>
      <c r="AD79" s="217"/>
      <c r="AE79" s="217"/>
      <c r="AF79" s="217"/>
      <c r="AG79" s="217" t="s">
        <v>213</v>
      </c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</row>
    <row r="80" spans="1:60" outlineLevel="1">
      <c r="A80" s="238">
        <v>19</v>
      </c>
      <c r="B80" s="239" t="s">
        <v>214</v>
      </c>
      <c r="C80" s="257" t="s">
        <v>215</v>
      </c>
      <c r="D80" s="240" t="s">
        <v>216</v>
      </c>
      <c r="E80" s="241">
        <v>21.6</v>
      </c>
      <c r="F80" s="242"/>
      <c r="G80" s="243">
        <f>ROUND(E80*F80,2)</f>
        <v>0</v>
      </c>
      <c r="H80" s="242"/>
      <c r="I80" s="243">
        <f>ROUND(E80*H80,2)</f>
        <v>0</v>
      </c>
      <c r="J80" s="242"/>
      <c r="K80" s="243">
        <f>ROUND(E80*J80,2)</f>
        <v>0</v>
      </c>
      <c r="L80" s="243">
        <v>21</v>
      </c>
      <c r="M80" s="243">
        <f>G80*(1+L80/100)</f>
        <v>0</v>
      </c>
      <c r="N80" s="241">
        <v>1</v>
      </c>
      <c r="O80" s="241">
        <f>ROUND(E80*N80,2)</f>
        <v>21.6</v>
      </c>
      <c r="P80" s="241">
        <v>0</v>
      </c>
      <c r="Q80" s="241">
        <f>ROUND(E80*P80,2)</f>
        <v>0</v>
      </c>
      <c r="R80" s="243" t="s">
        <v>211</v>
      </c>
      <c r="S80" s="243" t="s">
        <v>125</v>
      </c>
      <c r="T80" s="244" t="s">
        <v>125</v>
      </c>
      <c r="U80" s="227">
        <v>0</v>
      </c>
      <c r="V80" s="227">
        <f>ROUND(E80*U80,2)</f>
        <v>0</v>
      </c>
      <c r="W80" s="227"/>
      <c r="X80" s="227" t="s">
        <v>212</v>
      </c>
      <c r="Y80" s="227" t="s">
        <v>127</v>
      </c>
      <c r="Z80" s="217"/>
      <c r="AA80" s="217"/>
      <c r="AB80" s="217"/>
      <c r="AC80" s="217"/>
      <c r="AD80" s="217"/>
      <c r="AE80" s="217"/>
      <c r="AF80" s="217"/>
      <c r="AG80" s="217" t="s">
        <v>213</v>
      </c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</row>
    <row r="81" spans="1:60" outlineLevel="2">
      <c r="A81" s="224"/>
      <c r="B81" s="225"/>
      <c r="C81" s="259" t="s">
        <v>217</v>
      </c>
      <c r="D81" s="228"/>
      <c r="E81" s="229">
        <v>21.6</v>
      </c>
      <c r="F81" s="227"/>
      <c r="G81" s="227"/>
      <c r="H81" s="227"/>
      <c r="I81" s="227"/>
      <c r="J81" s="227"/>
      <c r="K81" s="227"/>
      <c r="L81" s="227"/>
      <c r="M81" s="227"/>
      <c r="N81" s="226"/>
      <c r="O81" s="226"/>
      <c r="P81" s="226"/>
      <c r="Q81" s="226"/>
      <c r="R81" s="227"/>
      <c r="S81" s="227"/>
      <c r="T81" s="227"/>
      <c r="U81" s="227"/>
      <c r="V81" s="227"/>
      <c r="W81" s="227"/>
      <c r="X81" s="227"/>
      <c r="Y81" s="227"/>
      <c r="Z81" s="217"/>
      <c r="AA81" s="217"/>
      <c r="AB81" s="217"/>
      <c r="AC81" s="217"/>
      <c r="AD81" s="217"/>
      <c r="AE81" s="217"/>
      <c r="AF81" s="217"/>
      <c r="AG81" s="217" t="s">
        <v>132</v>
      </c>
      <c r="AH81" s="217">
        <v>0</v>
      </c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</row>
    <row r="82" spans="1:60">
      <c r="A82" s="231" t="s">
        <v>119</v>
      </c>
      <c r="B82" s="232" t="s">
        <v>71</v>
      </c>
      <c r="C82" s="256" t="s">
        <v>72</v>
      </c>
      <c r="D82" s="233"/>
      <c r="E82" s="234"/>
      <c r="F82" s="235"/>
      <c r="G82" s="235">
        <f>SUMIF(AG83:AG86,"&lt;&gt;NOR",G83:G86)</f>
        <v>0</v>
      </c>
      <c r="H82" s="235"/>
      <c r="I82" s="235">
        <f>SUM(I83:I86)</f>
        <v>0</v>
      </c>
      <c r="J82" s="235"/>
      <c r="K82" s="235">
        <f>SUM(K83:K86)</f>
        <v>0</v>
      </c>
      <c r="L82" s="235"/>
      <c r="M82" s="235">
        <f>SUM(M83:M86)</f>
        <v>0</v>
      </c>
      <c r="N82" s="234"/>
      <c r="O82" s="234">
        <f>SUM(O83:O86)</f>
        <v>0.04</v>
      </c>
      <c r="P82" s="234"/>
      <c r="Q82" s="234">
        <f>SUM(Q83:Q86)</f>
        <v>0</v>
      </c>
      <c r="R82" s="235"/>
      <c r="S82" s="235"/>
      <c r="T82" s="236"/>
      <c r="U82" s="230"/>
      <c r="V82" s="230">
        <f>SUM(V83:V86)</f>
        <v>4.93</v>
      </c>
      <c r="W82" s="230"/>
      <c r="X82" s="230"/>
      <c r="Y82" s="230"/>
      <c r="AG82" t="s">
        <v>120</v>
      </c>
    </row>
    <row r="83" spans="1:60" outlineLevel="1">
      <c r="A83" s="238">
        <v>20</v>
      </c>
      <c r="B83" s="239" t="s">
        <v>218</v>
      </c>
      <c r="C83" s="257" t="s">
        <v>219</v>
      </c>
      <c r="D83" s="240" t="s">
        <v>123</v>
      </c>
      <c r="E83" s="241">
        <v>112</v>
      </c>
      <c r="F83" s="242"/>
      <c r="G83" s="243">
        <f>ROUND(E83*F83,2)</f>
        <v>0</v>
      </c>
      <c r="H83" s="242"/>
      <c r="I83" s="243">
        <f>ROUND(E83*H83,2)</f>
        <v>0</v>
      </c>
      <c r="J83" s="242"/>
      <c r="K83" s="243">
        <f>ROUND(E83*J83,2)</f>
        <v>0</v>
      </c>
      <c r="L83" s="243">
        <v>21</v>
      </c>
      <c r="M83" s="243">
        <f>G83*(1+L83/100)</f>
        <v>0</v>
      </c>
      <c r="N83" s="241">
        <v>3.0000000000000001E-5</v>
      </c>
      <c r="O83" s="241">
        <f>ROUND(E83*N83,2)</f>
        <v>0</v>
      </c>
      <c r="P83" s="241">
        <v>0</v>
      </c>
      <c r="Q83" s="241">
        <f>ROUND(E83*P83,2)</f>
        <v>0</v>
      </c>
      <c r="R83" s="243" t="s">
        <v>220</v>
      </c>
      <c r="S83" s="243" t="s">
        <v>125</v>
      </c>
      <c r="T83" s="244" t="s">
        <v>186</v>
      </c>
      <c r="U83" s="227">
        <v>4.3999999999999997E-2</v>
      </c>
      <c r="V83" s="227">
        <f>ROUND(E83*U83,2)</f>
        <v>4.93</v>
      </c>
      <c r="W83" s="227"/>
      <c r="X83" s="227" t="s">
        <v>126</v>
      </c>
      <c r="Y83" s="227" t="s">
        <v>127</v>
      </c>
      <c r="Z83" s="217"/>
      <c r="AA83" s="217"/>
      <c r="AB83" s="217"/>
      <c r="AC83" s="217"/>
      <c r="AD83" s="217"/>
      <c r="AE83" s="217"/>
      <c r="AF83" s="217"/>
      <c r="AG83" s="217" t="s">
        <v>128</v>
      </c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</row>
    <row r="84" spans="1:60" outlineLevel="2">
      <c r="A84" s="224"/>
      <c r="B84" s="225"/>
      <c r="C84" s="259" t="s">
        <v>201</v>
      </c>
      <c r="D84" s="228"/>
      <c r="E84" s="229">
        <v>112</v>
      </c>
      <c r="F84" s="227"/>
      <c r="G84" s="227"/>
      <c r="H84" s="227"/>
      <c r="I84" s="227"/>
      <c r="J84" s="227"/>
      <c r="K84" s="227"/>
      <c r="L84" s="227"/>
      <c r="M84" s="227"/>
      <c r="N84" s="226"/>
      <c r="O84" s="226"/>
      <c r="P84" s="226"/>
      <c r="Q84" s="226"/>
      <c r="R84" s="227"/>
      <c r="S84" s="227"/>
      <c r="T84" s="227"/>
      <c r="U84" s="227"/>
      <c r="V84" s="227"/>
      <c r="W84" s="227"/>
      <c r="X84" s="227"/>
      <c r="Y84" s="227"/>
      <c r="Z84" s="217"/>
      <c r="AA84" s="217"/>
      <c r="AB84" s="217"/>
      <c r="AC84" s="217"/>
      <c r="AD84" s="217"/>
      <c r="AE84" s="217"/>
      <c r="AF84" s="217"/>
      <c r="AG84" s="217" t="s">
        <v>132</v>
      </c>
      <c r="AH84" s="217">
        <v>0</v>
      </c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</row>
    <row r="85" spans="1:60" outlineLevel="1">
      <c r="A85" s="238">
        <v>21</v>
      </c>
      <c r="B85" s="239" t="s">
        <v>221</v>
      </c>
      <c r="C85" s="257" t="s">
        <v>222</v>
      </c>
      <c r="D85" s="240" t="s">
        <v>123</v>
      </c>
      <c r="E85" s="241">
        <v>134.4</v>
      </c>
      <c r="F85" s="242"/>
      <c r="G85" s="243">
        <f>ROUND(E85*F85,2)</f>
        <v>0</v>
      </c>
      <c r="H85" s="242"/>
      <c r="I85" s="243">
        <f>ROUND(E85*H85,2)</f>
        <v>0</v>
      </c>
      <c r="J85" s="242"/>
      <c r="K85" s="243">
        <f>ROUND(E85*J85,2)</f>
        <v>0</v>
      </c>
      <c r="L85" s="243">
        <v>21</v>
      </c>
      <c r="M85" s="243">
        <f>G85*(1+L85/100)</f>
        <v>0</v>
      </c>
      <c r="N85" s="241">
        <v>2.9999999999999997E-4</v>
      </c>
      <c r="O85" s="241">
        <f>ROUND(E85*N85,2)</f>
        <v>0.04</v>
      </c>
      <c r="P85" s="241">
        <v>0</v>
      </c>
      <c r="Q85" s="241">
        <f>ROUND(E85*P85,2)</f>
        <v>0</v>
      </c>
      <c r="R85" s="243"/>
      <c r="S85" s="243" t="s">
        <v>223</v>
      </c>
      <c r="T85" s="244" t="s">
        <v>186</v>
      </c>
      <c r="U85" s="227">
        <v>0</v>
      </c>
      <c r="V85" s="227">
        <f>ROUND(E85*U85,2)</f>
        <v>0</v>
      </c>
      <c r="W85" s="227"/>
      <c r="X85" s="227" t="s">
        <v>212</v>
      </c>
      <c r="Y85" s="227" t="s">
        <v>127</v>
      </c>
      <c r="Z85" s="217"/>
      <c r="AA85" s="217"/>
      <c r="AB85" s="217"/>
      <c r="AC85" s="217"/>
      <c r="AD85" s="217"/>
      <c r="AE85" s="217"/>
      <c r="AF85" s="217"/>
      <c r="AG85" s="217" t="s">
        <v>213</v>
      </c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</row>
    <row r="86" spans="1:60" outlineLevel="2">
      <c r="A86" s="224"/>
      <c r="B86" s="225"/>
      <c r="C86" s="259" t="s">
        <v>224</v>
      </c>
      <c r="D86" s="228"/>
      <c r="E86" s="229">
        <v>134.4</v>
      </c>
      <c r="F86" s="227"/>
      <c r="G86" s="227"/>
      <c r="H86" s="227"/>
      <c r="I86" s="227"/>
      <c r="J86" s="227"/>
      <c r="K86" s="227"/>
      <c r="L86" s="227"/>
      <c r="M86" s="227"/>
      <c r="N86" s="226"/>
      <c r="O86" s="226"/>
      <c r="P86" s="226"/>
      <c r="Q86" s="226"/>
      <c r="R86" s="227"/>
      <c r="S86" s="227"/>
      <c r="T86" s="227"/>
      <c r="U86" s="227"/>
      <c r="V86" s="227"/>
      <c r="W86" s="227"/>
      <c r="X86" s="227"/>
      <c r="Y86" s="227"/>
      <c r="Z86" s="217"/>
      <c r="AA86" s="217"/>
      <c r="AB86" s="217"/>
      <c r="AC86" s="217"/>
      <c r="AD86" s="217"/>
      <c r="AE86" s="217"/>
      <c r="AF86" s="217"/>
      <c r="AG86" s="217" t="s">
        <v>132</v>
      </c>
      <c r="AH86" s="217">
        <v>0</v>
      </c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</row>
    <row r="87" spans="1:60">
      <c r="A87" s="231" t="s">
        <v>119</v>
      </c>
      <c r="B87" s="232" t="s">
        <v>73</v>
      </c>
      <c r="C87" s="256" t="s">
        <v>74</v>
      </c>
      <c r="D87" s="233"/>
      <c r="E87" s="234"/>
      <c r="F87" s="235"/>
      <c r="G87" s="235">
        <f>SUMIF(AG88:AG103,"&lt;&gt;NOR",G88:G103)</f>
        <v>0</v>
      </c>
      <c r="H87" s="235"/>
      <c r="I87" s="235">
        <f>SUM(I88:I103)</f>
        <v>0</v>
      </c>
      <c r="J87" s="235"/>
      <c r="K87" s="235">
        <f>SUM(K88:K103)</f>
        <v>0</v>
      </c>
      <c r="L87" s="235"/>
      <c r="M87" s="235">
        <f>SUM(M88:M103)</f>
        <v>0</v>
      </c>
      <c r="N87" s="234"/>
      <c r="O87" s="234">
        <f>SUM(O88:O103)</f>
        <v>423.55</v>
      </c>
      <c r="P87" s="234"/>
      <c r="Q87" s="234">
        <f>SUM(Q88:Q103)</f>
        <v>0</v>
      </c>
      <c r="R87" s="235"/>
      <c r="S87" s="235"/>
      <c r="T87" s="236"/>
      <c r="U87" s="230"/>
      <c r="V87" s="230">
        <f>SUM(V88:V103)</f>
        <v>171.21</v>
      </c>
      <c r="W87" s="230"/>
      <c r="X87" s="230"/>
      <c r="Y87" s="230"/>
      <c r="AG87" t="s">
        <v>120</v>
      </c>
    </row>
    <row r="88" spans="1:60" ht="20.399999999999999" outlineLevel="1">
      <c r="A88" s="238">
        <v>22</v>
      </c>
      <c r="B88" s="239" t="s">
        <v>225</v>
      </c>
      <c r="C88" s="257" t="s">
        <v>226</v>
      </c>
      <c r="D88" s="240" t="s">
        <v>123</v>
      </c>
      <c r="E88" s="241">
        <v>625.9</v>
      </c>
      <c r="F88" s="242"/>
      <c r="G88" s="243">
        <f>ROUND(E88*F88,2)</f>
        <v>0</v>
      </c>
      <c r="H88" s="242"/>
      <c r="I88" s="243">
        <f>ROUND(E88*H88,2)</f>
        <v>0</v>
      </c>
      <c r="J88" s="242"/>
      <c r="K88" s="243">
        <f>ROUND(E88*J88,2)</f>
        <v>0</v>
      </c>
      <c r="L88" s="243">
        <v>21</v>
      </c>
      <c r="M88" s="243">
        <f>G88*(1+L88/100)</f>
        <v>0</v>
      </c>
      <c r="N88" s="241">
        <v>0.46</v>
      </c>
      <c r="O88" s="241">
        <f>ROUND(E88*N88,2)</f>
        <v>287.91000000000003</v>
      </c>
      <c r="P88" s="241">
        <v>0</v>
      </c>
      <c r="Q88" s="241">
        <f>ROUND(E88*P88,2)</f>
        <v>0</v>
      </c>
      <c r="R88" s="243" t="s">
        <v>124</v>
      </c>
      <c r="S88" s="243" t="s">
        <v>125</v>
      </c>
      <c r="T88" s="244" t="s">
        <v>125</v>
      </c>
      <c r="U88" s="227">
        <v>0.03</v>
      </c>
      <c r="V88" s="227">
        <f>ROUND(E88*U88,2)</f>
        <v>18.78</v>
      </c>
      <c r="W88" s="227"/>
      <c r="X88" s="227" t="s">
        <v>126</v>
      </c>
      <c r="Y88" s="227" t="s">
        <v>127</v>
      </c>
      <c r="Z88" s="217"/>
      <c r="AA88" s="217"/>
      <c r="AB88" s="217"/>
      <c r="AC88" s="217"/>
      <c r="AD88" s="217"/>
      <c r="AE88" s="217"/>
      <c r="AF88" s="217"/>
      <c r="AG88" s="217" t="s">
        <v>128</v>
      </c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</row>
    <row r="89" spans="1:60" outlineLevel="2">
      <c r="A89" s="224"/>
      <c r="B89" s="225"/>
      <c r="C89" s="259" t="s">
        <v>198</v>
      </c>
      <c r="D89" s="228"/>
      <c r="E89" s="229">
        <v>56</v>
      </c>
      <c r="F89" s="227"/>
      <c r="G89" s="227"/>
      <c r="H89" s="227"/>
      <c r="I89" s="227"/>
      <c r="J89" s="227"/>
      <c r="K89" s="227"/>
      <c r="L89" s="227"/>
      <c r="M89" s="227"/>
      <c r="N89" s="226"/>
      <c r="O89" s="226"/>
      <c r="P89" s="226"/>
      <c r="Q89" s="226"/>
      <c r="R89" s="227"/>
      <c r="S89" s="227"/>
      <c r="T89" s="227"/>
      <c r="U89" s="227"/>
      <c r="V89" s="227"/>
      <c r="W89" s="227"/>
      <c r="X89" s="227"/>
      <c r="Y89" s="227"/>
      <c r="Z89" s="217"/>
      <c r="AA89" s="217"/>
      <c r="AB89" s="217"/>
      <c r="AC89" s="217"/>
      <c r="AD89" s="217"/>
      <c r="AE89" s="217"/>
      <c r="AF89" s="217"/>
      <c r="AG89" s="217" t="s">
        <v>132</v>
      </c>
      <c r="AH89" s="217">
        <v>0</v>
      </c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</row>
    <row r="90" spans="1:60" outlineLevel="3">
      <c r="A90" s="224"/>
      <c r="B90" s="225"/>
      <c r="C90" s="259" t="s">
        <v>199</v>
      </c>
      <c r="D90" s="228"/>
      <c r="E90" s="229">
        <v>314</v>
      </c>
      <c r="F90" s="227"/>
      <c r="G90" s="227"/>
      <c r="H90" s="227"/>
      <c r="I90" s="227"/>
      <c r="J90" s="227"/>
      <c r="K90" s="227"/>
      <c r="L90" s="227"/>
      <c r="M90" s="227"/>
      <c r="N90" s="226"/>
      <c r="O90" s="226"/>
      <c r="P90" s="226"/>
      <c r="Q90" s="226"/>
      <c r="R90" s="227"/>
      <c r="S90" s="227"/>
      <c r="T90" s="227"/>
      <c r="U90" s="227"/>
      <c r="V90" s="227"/>
      <c r="W90" s="227"/>
      <c r="X90" s="227"/>
      <c r="Y90" s="227"/>
      <c r="Z90" s="217"/>
      <c r="AA90" s="217"/>
      <c r="AB90" s="217"/>
      <c r="AC90" s="217"/>
      <c r="AD90" s="217"/>
      <c r="AE90" s="217"/>
      <c r="AF90" s="217"/>
      <c r="AG90" s="217" t="s">
        <v>132</v>
      </c>
      <c r="AH90" s="217">
        <v>0</v>
      </c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</row>
    <row r="91" spans="1:60" outlineLevel="3">
      <c r="A91" s="224"/>
      <c r="B91" s="225"/>
      <c r="C91" s="259" t="s">
        <v>200</v>
      </c>
      <c r="D91" s="228"/>
      <c r="E91" s="229">
        <v>199</v>
      </c>
      <c r="F91" s="227"/>
      <c r="G91" s="227"/>
      <c r="H91" s="227"/>
      <c r="I91" s="227"/>
      <c r="J91" s="227"/>
      <c r="K91" s="227"/>
      <c r="L91" s="227"/>
      <c r="M91" s="227"/>
      <c r="N91" s="226"/>
      <c r="O91" s="226"/>
      <c r="P91" s="226"/>
      <c r="Q91" s="226"/>
      <c r="R91" s="227"/>
      <c r="S91" s="227"/>
      <c r="T91" s="227"/>
      <c r="U91" s="227"/>
      <c r="V91" s="227"/>
      <c r="W91" s="227"/>
      <c r="X91" s="227"/>
      <c r="Y91" s="227"/>
      <c r="Z91" s="217"/>
      <c r="AA91" s="217"/>
      <c r="AB91" s="217"/>
      <c r="AC91" s="217"/>
      <c r="AD91" s="217"/>
      <c r="AE91" s="217"/>
      <c r="AF91" s="217"/>
      <c r="AG91" s="217" t="s">
        <v>132</v>
      </c>
      <c r="AH91" s="217">
        <v>0</v>
      </c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</row>
    <row r="92" spans="1:60" outlineLevel="3">
      <c r="A92" s="224"/>
      <c r="B92" s="225"/>
      <c r="C92" s="259" t="s">
        <v>227</v>
      </c>
      <c r="D92" s="228"/>
      <c r="E92" s="229">
        <v>56.9</v>
      </c>
      <c r="F92" s="227"/>
      <c r="G92" s="227"/>
      <c r="H92" s="227"/>
      <c r="I92" s="227"/>
      <c r="J92" s="227"/>
      <c r="K92" s="227"/>
      <c r="L92" s="227"/>
      <c r="M92" s="227"/>
      <c r="N92" s="226"/>
      <c r="O92" s="226"/>
      <c r="P92" s="226"/>
      <c r="Q92" s="226"/>
      <c r="R92" s="227"/>
      <c r="S92" s="227"/>
      <c r="T92" s="227"/>
      <c r="U92" s="227"/>
      <c r="V92" s="227"/>
      <c r="W92" s="227"/>
      <c r="X92" s="227"/>
      <c r="Y92" s="227"/>
      <c r="Z92" s="217"/>
      <c r="AA92" s="217"/>
      <c r="AB92" s="217"/>
      <c r="AC92" s="217"/>
      <c r="AD92" s="217"/>
      <c r="AE92" s="217"/>
      <c r="AF92" s="217"/>
      <c r="AG92" s="217" t="s">
        <v>132</v>
      </c>
      <c r="AH92" s="217">
        <v>0</v>
      </c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  <c r="BD92" s="217"/>
      <c r="BE92" s="217"/>
      <c r="BF92" s="217"/>
      <c r="BG92" s="217"/>
      <c r="BH92" s="217"/>
    </row>
    <row r="93" spans="1:60" ht="20.399999999999999" outlineLevel="1">
      <c r="A93" s="238">
        <v>23</v>
      </c>
      <c r="B93" s="239" t="s">
        <v>228</v>
      </c>
      <c r="C93" s="257" t="s">
        <v>229</v>
      </c>
      <c r="D93" s="240" t="s">
        <v>123</v>
      </c>
      <c r="E93" s="241">
        <v>314</v>
      </c>
      <c r="F93" s="242"/>
      <c r="G93" s="243">
        <f>ROUND(E93*F93,2)</f>
        <v>0</v>
      </c>
      <c r="H93" s="242"/>
      <c r="I93" s="243">
        <f>ROUND(E93*H93,2)</f>
        <v>0</v>
      </c>
      <c r="J93" s="242"/>
      <c r="K93" s="243">
        <f>ROUND(E93*J93,2)</f>
        <v>0</v>
      </c>
      <c r="L93" s="243">
        <v>21</v>
      </c>
      <c r="M93" s="243">
        <f>G93*(1+L93/100)</f>
        <v>0</v>
      </c>
      <c r="N93" s="241">
        <v>0.15826000000000001</v>
      </c>
      <c r="O93" s="241">
        <f>ROUND(E93*N93,2)</f>
        <v>49.69</v>
      </c>
      <c r="P93" s="241">
        <v>0</v>
      </c>
      <c r="Q93" s="241">
        <f>ROUND(E93*P93,2)</f>
        <v>0</v>
      </c>
      <c r="R93" s="243" t="s">
        <v>124</v>
      </c>
      <c r="S93" s="243" t="s">
        <v>125</v>
      </c>
      <c r="T93" s="244" t="s">
        <v>125</v>
      </c>
      <c r="U93" s="227">
        <v>0.06</v>
      </c>
      <c r="V93" s="227">
        <f>ROUND(E93*U93,2)</f>
        <v>18.84</v>
      </c>
      <c r="W93" s="227"/>
      <c r="X93" s="227" t="s">
        <v>126</v>
      </c>
      <c r="Y93" s="227" t="s">
        <v>127</v>
      </c>
      <c r="Z93" s="217"/>
      <c r="AA93" s="217"/>
      <c r="AB93" s="217"/>
      <c r="AC93" s="217"/>
      <c r="AD93" s="217"/>
      <c r="AE93" s="217"/>
      <c r="AF93" s="217"/>
      <c r="AG93" s="217" t="s">
        <v>128</v>
      </c>
      <c r="AH93" s="217"/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7"/>
      <c r="AY93" s="217"/>
      <c r="AZ93" s="217"/>
      <c r="BA93" s="217"/>
      <c r="BB93" s="217"/>
      <c r="BC93" s="217"/>
      <c r="BD93" s="217"/>
      <c r="BE93" s="217"/>
      <c r="BF93" s="217"/>
      <c r="BG93" s="217"/>
      <c r="BH93" s="217"/>
    </row>
    <row r="94" spans="1:60" outlineLevel="2">
      <c r="A94" s="224"/>
      <c r="B94" s="225"/>
      <c r="C94" s="258" t="s">
        <v>230</v>
      </c>
      <c r="D94" s="245"/>
      <c r="E94" s="245"/>
      <c r="F94" s="245"/>
      <c r="G94" s="245"/>
      <c r="H94" s="227"/>
      <c r="I94" s="227"/>
      <c r="J94" s="227"/>
      <c r="K94" s="227"/>
      <c r="L94" s="227"/>
      <c r="M94" s="227"/>
      <c r="N94" s="226"/>
      <c r="O94" s="226"/>
      <c r="P94" s="226"/>
      <c r="Q94" s="226"/>
      <c r="R94" s="227"/>
      <c r="S94" s="227"/>
      <c r="T94" s="227"/>
      <c r="U94" s="227"/>
      <c r="V94" s="227"/>
      <c r="W94" s="227"/>
      <c r="X94" s="227"/>
      <c r="Y94" s="227"/>
      <c r="Z94" s="217"/>
      <c r="AA94" s="217"/>
      <c r="AB94" s="217"/>
      <c r="AC94" s="217"/>
      <c r="AD94" s="217"/>
      <c r="AE94" s="217"/>
      <c r="AF94" s="217"/>
      <c r="AG94" s="217" t="s">
        <v>130</v>
      </c>
      <c r="AH94" s="217"/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</row>
    <row r="95" spans="1:60" outlineLevel="2">
      <c r="A95" s="224"/>
      <c r="B95" s="225"/>
      <c r="C95" s="259" t="s">
        <v>199</v>
      </c>
      <c r="D95" s="228"/>
      <c r="E95" s="229">
        <v>314</v>
      </c>
      <c r="F95" s="227"/>
      <c r="G95" s="227"/>
      <c r="H95" s="227"/>
      <c r="I95" s="227"/>
      <c r="J95" s="227"/>
      <c r="K95" s="227"/>
      <c r="L95" s="227"/>
      <c r="M95" s="227"/>
      <c r="N95" s="226"/>
      <c r="O95" s="226"/>
      <c r="P95" s="226"/>
      <c r="Q95" s="226"/>
      <c r="R95" s="227"/>
      <c r="S95" s="227"/>
      <c r="T95" s="227"/>
      <c r="U95" s="227"/>
      <c r="V95" s="227"/>
      <c r="W95" s="227"/>
      <c r="X95" s="227"/>
      <c r="Y95" s="227"/>
      <c r="Z95" s="217"/>
      <c r="AA95" s="217"/>
      <c r="AB95" s="217"/>
      <c r="AC95" s="217"/>
      <c r="AD95" s="217"/>
      <c r="AE95" s="217"/>
      <c r="AF95" s="217"/>
      <c r="AG95" s="217" t="s">
        <v>132</v>
      </c>
      <c r="AH95" s="217">
        <v>0</v>
      </c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17"/>
      <c r="AT95" s="217"/>
      <c r="AU95" s="217"/>
      <c r="AV95" s="217"/>
      <c r="AW95" s="217"/>
      <c r="AX95" s="217"/>
      <c r="AY95" s="217"/>
      <c r="AZ95" s="217"/>
      <c r="BA95" s="217"/>
      <c r="BB95" s="217"/>
      <c r="BC95" s="217"/>
      <c r="BD95" s="217"/>
      <c r="BE95" s="217"/>
      <c r="BF95" s="217"/>
      <c r="BG95" s="217"/>
      <c r="BH95" s="217"/>
    </row>
    <row r="96" spans="1:60" ht="20.399999999999999" outlineLevel="1">
      <c r="A96" s="238">
        <v>24</v>
      </c>
      <c r="B96" s="239" t="s">
        <v>231</v>
      </c>
      <c r="C96" s="257" t="s">
        <v>232</v>
      </c>
      <c r="D96" s="240" t="s">
        <v>123</v>
      </c>
      <c r="E96" s="241">
        <v>314</v>
      </c>
      <c r="F96" s="242"/>
      <c r="G96" s="243">
        <f>ROUND(E96*F96,2)</f>
        <v>0</v>
      </c>
      <c r="H96" s="242"/>
      <c r="I96" s="243">
        <f>ROUND(E96*H96,2)</f>
        <v>0</v>
      </c>
      <c r="J96" s="242"/>
      <c r="K96" s="243">
        <f>ROUND(E96*J96,2)</f>
        <v>0</v>
      </c>
      <c r="L96" s="243">
        <v>21</v>
      </c>
      <c r="M96" s="243">
        <f>G96*(1+L96/100)</f>
        <v>0</v>
      </c>
      <c r="N96" s="241">
        <v>0.10373</v>
      </c>
      <c r="O96" s="241">
        <f>ROUND(E96*N96,2)</f>
        <v>32.57</v>
      </c>
      <c r="P96" s="241">
        <v>0</v>
      </c>
      <c r="Q96" s="241">
        <f>ROUND(E96*P96,2)</f>
        <v>0</v>
      </c>
      <c r="R96" s="243" t="s">
        <v>124</v>
      </c>
      <c r="S96" s="243" t="s">
        <v>125</v>
      </c>
      <c r="T96" s="244" t="s">
        <v>125</v>
      </c>
      <c r="U96" s="227">
        <v>0.06</v>
      </c>
      <c r="V96" s="227">
        <f>ROUND(E96*U96,2)</f>
        <v>18.84</v>
      </c>
      <c r="W96" s="227"/>
      <c r="X96" s="227" t="s">
        <v>126</v>
      </c>
      <c r="Y96" s="227" t="s">
        <v>127</v>
      </c>
      <c r="Z96" s="217"/>
      <c r="AA96" s="217"/>
      <c r="AB96" s="217"/>
      <c r="AC96" s="217"/>
      <c r="AD96" s="217"/>
      <c r="AE96" s="217"/>
      <c r="AF96" s="217"/>
      <c r="AG96" s="217" t="s">
        <v>128</v>
      </c>
      <c r="AH96" s="217"/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17"/>
      <c r="BB96" s="217"/>
      <c r="BC96" s="217"/>
      <c r="BD96" s="217"/>
      <c r="BE96" s="217"/>
      <c r="BF96" s="217"/>
      <c r="BG96" s="217"/>
      <c r="BH96" s="217"/>
    </row>
    <row r="97" spans="1:60" outlineLevel="2">
      <c r="A97" s="224"/>
      <c r="B97" s="225"/>
      <c r="C97" s="259" t="s">
        <v>199</v>
      </c>
      <c r="D97" s="228"/>
      <c r="E97" s="229">
        <v>314</v>
      </c>
      <c r="F97" s="227"/>
      <c r="G97" s="227"/>
      <c r="H97" s="227"/>
      <c r="I97" s="227"/>
      <c r="J97" s="227"/>
      <c r="K97" s="227"/>
      <c r="L97" s="227"/>
      <c r="M97" s="227"/>
      <c r="N97" s="226"/>
      <c r="O97" s="226"/>
      <c r="P97" s="226"/>
      <c r="Q97" s="226"/>
      <c r="R97" s="227"/>
      <c r="S97" s="227"/>
      <c r="T97" s="227"/>
      <c r="U97" s="227"/>
      <c r="V97" s="227"/>
      <c r="W97" s="227"/>
      <c r="X97" s="227"/>
      <c r="Y97" s="227"/>
      <c r="Z97" s="217"/>
      <c r="AA97" s="217"/>
      <c r="AB97" s="217"/>
      <c r="AC97" s="217"/>
      <c r="AD97" s="217"/>
      <c r="AE97" s="217"/>
      <c r="AF97" s="217"/>
      <c r="AG97" s="217" t="s">
        <v>132</v>
      </c>
      <c r="AH97" s="217">
        <v>0</v>
      </c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7"/>
      <c r="AY97" s="217"/>
      <c r="AZ97" s="217"/>
      <c r="BA97" s="217"/>
      <c r="BB97" s="217"/>
      <c r="BC97" s="217"/>
      <c r="BD97" s="217"/>
      <c r="BE97" s="217"/>
      <c r="BF97" s="217"/>
      <c r="BG97" s="217"/>
      <c r="BH97" s="217"/>
    </row>
    <row r="98" spans="1:60" ht="20.399999999999999" outlineLevel="1">
      <c r="A98" s="238">
        <v>25</v>
      </c>
      <c r="B98" s="239" t="s">
        <v>233</v>
      </c>
      <c r="C98" s="257" t="s">
        <v>234</v>
      </c>
      <c r="D98" s="240" t="s">
        <v>123</v>
      </c>
      <c r="E98" s="241">
        <v>255</v>
      </c>
      <c r="F98" s="242"/>
      <c r="G98" s="243">
        <f>ROUND(E98*F98,2)</f>
        <v>0</v>
      </c>
      <c r="H98" s="242"/>
      <c r="I98" s="243">
        <f>ROUND(E98*H98,2)</f>
        <v>0</v>
      </c>
      <c r="J98" s="242"/>
      <c r="K98" s="243">
        <f>ROUND(E98*J98,2)</f>
        <v>0</v>
      </c>
      <c r="L98" s="243">
        <v>21</v>
      </c>
      <c r="M98" s="243">
        <f>G98*(1+L98/100)</f>
        <v>0</v>
      </c>
      <c r="N98" s="241">
        <v>7.3899999999999993E-2</v>
      </c>
      <c r="O98" s="241">
        <f>ROUND(E98*N98,2)</f>
        <v>18.84</v>
      </c>
      <c r="P98" s="241">
        <v>0</v>
      </c>
      <c r="Q98" s="241">
        <f>ROUND(E98*P98,2)</f>
        <v>0</v>
      </c>
      <c r="R98" s="243" t="s">
        <v>124</v>
      </c>
      <c r="S98" s="243" t="s">
        <v>125</v>
      </c>
      <c r="T98" s="244" t="s">
        <v>125</v>
      </c>
      <c r="U98" s="227">
        <v>0.45</v>
      </c>
      <c r="V98" s="227">
        <f>ROUND(E98*U98,2)</f>
        <v>114.75</v>
      </c>
      <c r="W98" s="227"/>
      <c r="X98" s="227" t="s">
        <v>126</v>
      </c>
      <c r="Y98" s="227" t="s">
        <v>127</v>
      </c>
      <c r="Z98" s="217"/>
      <c r="AA98" s="217"/>
      <c r="AB98" s="217"/>
      <c r="AC98" s="217"/>
      <c r="AD98" s="217"/>
      <c r="AE98" s="217"/>
      <c r="AF98" s="217"/>
      <c r="AG98" s="217" t="s">
        <v>128</v>
      </c>
      <c r="AH98" s="217"/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</row>
    <row r="99" spans="1:60" ht="21" outlineLevel="2">
      <c r="A99" s="224"/>
      <c r="B99" s="225"/>
      <c r="C99" s="258" t="s">
        <v>235</v>
      </c>
      <c r="D99" s="245"/>
      <c r="E99" s="245"/>
      <c r="F99" s="245"/>
      <c r="G99" s="245"/>
      <c r="H99" s="227"/>
      <c r="I99" s="227"/>
      <c r="J99" s="227"/>
      <c r="K99" s="227"/>
      <c r="L99" s="227"/>
      <c r="M99" s="227"/>
      <c r="N99" s="226"/>
      <c r="O99" s="226"/>
      <c r="P99" s="226"/>
      <c r="Q99" s="226"/>
      <c r="R99" s="227"/>
      <c r="S99" s="227"/>
      <c r="T99" s="227"/>
      <c r="U99" s="227"/>
      <c r="V99" s="227"/>
      <c r="W99" s="227"/>
      <c r="X99" s="227"/>
      <c r="Y99" s="227"/>
      <c r="Z99" s="217"/>
      <c r="AA99" s="217"/>
      <c r="AB99" s="217"/>
      <c r="AC99" s="217"/>
      <c r="AD99" s="217"/>
      <c r="AE99" s="217"/>
      <c r="AF99" s="217"/>
      <c r="AG99" s="217" t="s">
        <v>130</v>
      </c>
      <c r="AH99" s="217"/>
      <c r="AI99" s="217"/>
      <c r="AJ99" s="217"/>
      <c r="AK99" s="217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46" t="str">
        <f>C99</f>
        <v>s provedením lože z kameniva drceného, s vyplněním spár, s dvojitým hutněním a se smetením přebytečného materiálu na krajnici. S dodáním hmot pro lože a výplň spár.</v>
      </c>
      <c r="BB99" s="217"/>
      <c r="BC99" s="217"/>
      <c r="BD99" s="217"/>
      <c r="BE99" s="217"/>
      <c r="BF99" s="217"/>
      <c r="BG99" s="217"/>
      <c r="BH99" s="217"/>
    </row>
    <row r="100" spans="1:60" outlineLevel="2">
      <c r="A100" s="224"/>
      <c r="B100" s="225"/>
      <c r="C100" s="259" t="s">
        <v>198</v>
      </c>
      <c r="D100" s="228"/>
      <c r="E100" s="229">
        <v>56</v>
      </c>
      <c r="F100" s="227"/>
      <c r="G100" s="227"/>
      <c r="H100" s="227"/>
      <c r="I100" s="227"/>
      <c r="J100" s="227"/>
      <c r="K100" s="227"/>
      <c r="L100" s="227"/>
      <c r="M100" s="227"/>
      <c r="N100" s="226"/>
      <c r="O100" s="226"/>
      <c r="P100" s="226"/>
      <c r="Q100" s="226"/>
      <c r="R100" s="227"/>
      <c r="S100" s="227"/>
      <c r="T100" s="227"/>
      <c r="U100" s="227"/>
      <c r="V100" s="227"/>
      <c r="W100" s="227"/>
      <c r="X100" s="227"/>
      <c r="Y100" s="227"/>
      <c r="Z100" s="217"/>
      <c r="AA100" s="217"/>
      <c r="AB100" s="217"/>
      <c r="AC100" s="217"/>
      <c r="AD100" s="217"/>
      <c r="AE100" s="217"/>
      <c r="AF100" s="217"/>
      <c r="AG100" s="217" t="s">
        <v>132</v>
      </c>
      <c r="AH100" s="217">
        <v>0</v>
      </c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</row>
    <row r="101" spans="1:60" outlineLevel="3">
      <c r="A101" s="224"/>
      <c r="B101" s="225"/>
      <c r="C101" s="259" t="s">
        <v>200</v>
      </c>
      <c r="D101" s="228"/>
      <c r="E101" s="229">
        <v>199</v>
      </c>
      <c r="F101" s="227"/>
      <c r="G101" s="227"/>
      <c r="H101" s="227"/>
      <c r="I101" s="227"/>
      <c r="J101" s="227"/>
      <c r="K101" s="227"/>
      <c r="L101" s="227"/>
      <c r="M101" s="227"/>
      <c r="N101" s="226"/>
      <c r="O101" s="226"/>
      <c r="P101" s="226"/>
      <c r="Q101" s="226"/>
      <c r="R101" s="227"/>
      <c r="S101" s="227"/>
      <c r="T101" s="227"/>
      <c r="U101" s="227"/>
      <c r="V101" s="227"/>
      <c r="W101" s="227"/>
      <c r="X101" s="227"/>
      <c r="Y101" s="227"/>
      <c r="Z101" s="217"/>
      <c r="AA101" s="217"/>
      <c r="AB101" s="217"/>
      <c r="AC101" s="217"/>
      <c r="AD101" s="217"/>
      <c r="AE101" s="217"/>
      <c r="AF101" s="217"/>
      <c r="AG101" s="217" t="s">
        <v>132</v>
      </c>
      <c r="AH101" s="217">
        <v>0</v>
      </c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</row>
    <row r="102" spans="1:60" outlineLevel="1">
      <c r="A102" s="238">
        <v>26</v>
      </c>
      <c r="B102" s="239" t="s">
        <v>236</v>
      </c>
      <c r="C102" s="257" t="s">
        <v>237</v>
      </c>
      <c r="D102" s="240" t="s">
        <v>123</v>
      </c>
      <c r="E102" s="241">
        <v>267.75</v>
      </c>
      <c r="F102" s="242"/>
      <c r="G102" s="243">
        <f>ROUND(E102*F102,2)</f>
        <v>0</v>
      </c>
      <c r="H102" s="242"/>
      <c r="I102" s="243">
        <f>ROUND(E102*H102,2)</f>
        <v>0</v>
      </c>
      <c r="J102" s="242"/>
      <c r="K102" s="243">
        <f>ROUND(E102*J102,2)</f>
        <v>0</v>
      </c>
      <c r="L102" s="243">
        <v>21</v>
      </c>
      <c r="M102" s="243">
        <f>G102*(1+L102/100)</f>
        <v>0</v>
      </c>
      <c r="N102" s="241">
        <v>0.129</v>
      </c>
      <c r="O102" s="241">
        <f>ROUND(E102*N102,2)</f>
        <v>34.54</v>
      </c>
      <c r="P102" s="241">
        <v>0</v>
      </c>
      <c r="Q102" s="241">
        <f>ROUND(E102*P102,2)</f>
        <v>0</v>
      </c>
      <c r="R102" s="243"/>
      <c r="S102" s="243" t="s">
        <v>223</v>
      </c>
      <c r="T102" s="244" t="s">
        <v>186</v>
      </c>
      <c r="U102" s="227">
        <v>0</v>
      </c>
      <c r="V102" s="227">
        <f>ROUND(E102*U102,2)</f>
        <v>0</v>
      </c>
      <c r="W102" s="227"/>
      <c r="X102" s="227" t="s">
        <v>212</v>
      </c>
      <c r="Y102" s="227" t="s">
        <v>127</v>
      </c>
      <c r="Z102" s="217"/>
      <c r="AA102" s="217"/>
      <c r="AB102" s="217"/>
      <c r="AC102" s="217"/>
      <c r="AD102" s="217"/>
      <c r="AE102" s="217"/>
      <c r="AF102" s="217"/>
      <c r="AG102" s="217" t="s">
        <v>213</v>
      </c>
      <c r="AH102" s="217"/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7"/>
      <c r="AT102" s="217"/>
      <c r="AU102" s="217"/>
      <c r="AV102" s="217"/>
      <c r="AW102" s="217"/>
      <c r="AX102" s="217"/>
      <c r="AY102" s="217"/>
      <c r="AZ102" s="217"/>
      <c r="BA102" s="217"/>
      <c r="BB102" s="217"/>
      <c r="BC102" s="217"/>
      <c r="BD102" s="217"/>
      <c r="BE102" s="217"/>
      <c r="BF102" s="217"/>
      <c r="BG102" s="217"/>
      <c r="BH102" s="217"/>
    </row>
    <row r="103" spans="1:60" outlineLevel="2">
      <c r="A103" s="224"/>
      <c r="B103" s="225"/>
      <c r="C103" s="259" t="s">
        <v>238</v>
      </c>
      <c r="D103" s="228"/>
      <c r="E103" s="229">
        <v>267.75</v>
      </c>
      <c r="F103" s="227"/>
      <c r="G103" s="227"/>
      <c r="H103" s="227"/>
      <c r="I103" s="227"/>
      <c r="J103" s="227"/>
      <c r="K103" s="227"/>
      <c r="L103" s="227"/>
      <c r="M103" s="227"/>
      <c r="N103" s="226"/>
      <c r="O103" s="226"/>
      <c r="P103" s="226"/>
      <c r="Q103" s="226"/>
      <c r="R103" s="227"/>
      <c r="S103" s="227"/>
      <c r="T103" s="227"/>
      <c r="U103" s="227"/>
      <c r="V103" s="227"/>
      <c r="W103" s="227"/>
      <c r="X103" s="227"/>
      <c r="Y103" s="227"/>
      <c r="Z103" s="217"/>
      <c r="AA103" s="217"/>
      <c r="AB103" s="217"/>
      <c r="AC103" s="217"/>
      <c r="AD103" s="217"/>
      <c r="AE103" s="217"/>
      <c r="AF103" s="217"/>
      <c r="AG103" s="217" t="s">
        <v>132</v>
      </c>
      <c r="AH103" s="217">
        <v>0</v>
      </c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</row>
    <row r="104" spans="1:60">
      <c r="A104" s="231" t="s">
        <v>119</v>
      </c>
      <c r="B104" s="232" t="s">
        <v>75</v>
      </c>
      <c r="C104" s="256" t="s">
        <v>76</v>
      </c>
      <c r="D104" s="233"/>
      <c r="E104" s="234"/>
      <c r="F104" s="235"/>
      <c r="G104" s="235">
        <f>SUMIF(AG105:AG107,"&lt;&gt;NOR",G105:G107)</f>
        <v>0</v>
      </c>
      <c r="H104" s="235"/>
      <c r="I104" s="235">
        <f>SUM(I105:I107)</f>
        <v>0</v>
      </c>
      <c r="J104" s="235"/>
      <c r="K104" s="235">
        <f>SUM(K105:K107)</f>
        <v>0</v>
      </c>
      <c r="L104" s="235"/>
      <c r="M104" s="235">
        <f>SUM(M105:M107)</f>
        <v>0</v>
      </c>
      <c r="N104" s="234"/>
      <c r="O104" s="234">
        <f>SUM(O105:O107)</f>
        <v>75.260000000000005</v>
      </c>
      <c r="P104" s="234"/>
      <c r="Q104" s="234">
        <f>SUM(Q105:Q107)</f>
        <v>0</v>
      </c>
      <c r="R104" s="235"/>
      <c r="S104" s="235"/>
      <c r="T104" s="236"/>
      <c r="U104" s="230"/>
      <c r="V104" s="230">
        <f>SUM(V105:V107)</f>
        <v>82.43</v>
      </c>
      <c r="W104" s="230"/>
      <c r="X104" s="230"/>
      <c r="Y104" s="230"/>
      <c r="AG104" t="s">
        <v>120</v>
      </c>
    </row>
    <row r="105" spans="1:60" ht="20.399999999999999" outlineLevel="1">
      <c r="A105" s="238">
        <v>27</v>
      </c>
      <c r="B105" s="239" t="s">
        <v>239</v>
      </c>
      <c r="C105" s="257" t="s">
        <v>240</v>
      </c>
      <c r="D105" s="240" t="s">
        <v>155</v>
      </c>
      <c r="E105" s="241">
        <v>44.8</v>
      </c>
      <c r="F105" s="242"/>
      <c r="G105" s="243">
        <f>ROUND(E105*F105,2)</f>
        <v>0</v>
      </c>
      <c r="H105" s="242"/>
      <c r="I105" s="243">
        <f>ROUND(E105*H105,2)</f>
        <v>0</v>
      </c>
      <c r="J105" s="242"/>
      <c r="K105" s="243">
        <f>ROUND(E105*J105,2)</f>
        <v>0</v>
      </c>
      <c r="L105" s="243">
        <v>21</v>
      </c>
      <c r="M105" s="243">
        <f>G105*(1+L105/100)</f>
        <v>0</v>
      </c>
      <c r="N105" s="241">
        <v>1.68</v>
      </c>
      <c r="O105" s="241">
        <f>ROUND(E105*N105,2)</f>
        <v>75.260000000000005</v>
      </c>
      <c r="P105" s="241">
        <v>0</v>
      </c>
      <c r="Q105" s="241">
        <f>ROUND(E105*P105,2)</f>
        <v>0</v>
      </c>
      <c r="R105" s="243" t="s">
        <v>241</v>
      </c>
      <c r="S105" s="243" t="s">
        <v>125</v>
      </c>
      <c r="T105" s="244" t="s">
        <v>125</v>
      </c>
      <c r="U105" s="227">
        <v>1.84</v>
      </c>
      <c r="V105" s="227">
        <f>ROUND(E105*U105,2)</f>
        <v>82.43</v>
      </c>
      <c r="W105" s="227"/>
      <c r="X105" s="227" t="s">
        <v>126</v>
      </c>
      <c r="Y105" s="227" t="s">
        <v>127</v>
      </c>
      <c r="Z105" s="217"/>
      <c r="AA105" s="217"/>
      <c r="AB105" s="217"/>
      <c r="AC105" s="217"/>
      <c r="AD105" s="217"/>
      <c r="AE105" s="217"/>
      <c r="AF105" s="217"/>
      <c r="AG105" s="217" t="s">
        <v>128</v>
      </c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</row>
    <row r="106" spans="1:60" outlineLevel="2">
      <c r="A106" s="224"/>
      <c r="B106" s="225"/>
      <c r="C106" s="258" t="s">
        <v>242</v>
      </c>
      <c r="D106" s="245"/>
      <c r="E106" s="245"/>
      <c r="F106" s="245"/>
      <c r="G106" s="245"/>
      <c r="H106" s="227"/>
      <c r="I106" s="227"/>
      <c r="J106" s="227"/>
      <c r="K106" s="227"/>
      <c r="L106" s="227"/>
      <c r="M106" s="227"/>
      <c r="N106" s="226"/>
      <c r="O106" s="226"/>
      <c r="P106" s="226"/>
      <c r="Q106" s="226"/>
      <c r="R106" s="227"/>
      <c r="S106" s="227"/>
      <c r="T106" s="227"/>
      <c r="U106" s="227"/>
      <c r="V106" s="227"/>
      <c r="W106" s="227"/>
      <c r="X106" s="227"/>
      <c r="Y106" s="227"/>
      <c r="Z106" s="217"/>
      <c r="AA106" s="217"/>
      <c r="AB106" s="217"/>
      <c r="AC106" s="217"/>
      <c r="AD106" s="217"/>
      <c r="AE106" s="217"/>
      <c r="AF106" s="217"/>
      <c r="AG106" s="217" t="s">
        <v>130</v>
      </c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46" t="str">
        <f>C106</f>
        <v>pod mazaniny a dlažby, popř. na plochých střechách, vodorovný nebo ve spádu, s udusáním a urovnáním povrchu,</v>
      </c>
      <c r="BB106" s="217"/>
      <c r="BC106" s="217"/>
      <c r="BD106" s="217"/>
      <c r="BE106" s="217"/>
      <c r="BF106" s="217"/>
      <c r="BG106" s="217"/>
      <c r="BH106" s="217"/>
    </row>
    <row r="107" spans="1:60" outlineLevel="2">
      <c r="A107" s="224"/>
      <c r="B107" s="225"/>
      <c r="C107" s="259" t="s">
        <v>161</v>
      </c>
      <c r="D107" s="228"/>
      <c r="E107" s="229">
        <v>44.8</v>
      </c>
      <c r="F107" s="227"/>
      <c r="G107" s="227"/>
      <c r="H107" s="227"/>
      <c r="I107" s="227"/>
      <c r="J107" s="227"/>
      <c r="K107" s="227"/>
      <c r="L107" s="227"/>
      <c r="M107" s="227"/>
      <c r="N107" s="226"/>
      <c r="O107" s="226"/>
      <c r="P107" s="226"/>
      <c r="Q107" s="226"/>
      <c r="R107" s="227"/>
      <c r="S107" s="227"/>
      <c r="T107" s="227"/>
      <c r="U107" s="227"/>
      <c r="V107" s="227"/>
      <c r="W107" s="227"/>
      <c r="X107" s="227"/>
      <c r="Y107" s="227"/>
      <c r="Z107" s="217"/>
      <c r="AA107" s="217"/>
      <c r="AB107" s="217"/>
      <c r="AC107" s="217"/>
      <c r="AD107" s="217"/>
      <c r="AE107" s="217"/>
      <c r="AF107" s="217"/>
      <c r="AG107" s="217" t="s">
        <v>132</v>
      </c>
      <c r="AH107" s="217">
        <v>0</v>
      </c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</row>
    <row r="108" spans="1:60">
      <c r="A108" s="231" t="s">
        <v>119</v>
      </c>
      <c r="B108" s="232" t="s">
        <v>77</v>
      </c>
      <c r="C108" s="256" t="s">
        <v>78</v>
      </c>
      <c r="D108" s="233"/>
      <c r="E108" s="234"/>
      <c r="F108" s="235"/>
      <c r="G108" s="235">
        <f>SUMIF(AG109:AG113,"&lt;&gt;NOR",G109:G113)</f>
        <v>0</v>
      </c>
      <c r="H108" s="235"/>
      <c r="I108" s="235">
        <f>SUM(I109:I113)</f>
        <v>0</v>
      </c>
      <c r="J108" s="235"/>
      <c r="K108" s="235">
        <f>SUM(K109:K113)</f>
        <v>0</v>
      </c>
      <c r="L108" s="235"/>
      <c r="M108" s="235">
        <f>SUM(M109:M113)</f>
        <v>0</v>
      </c>
      <c r="N108" s="234"/>
      <c r="O108" s="234">
        <f>SUM(O109:O113)</f>
        <v>104.07</v>
      </c>
      <c r="P108" s="234"/>
      <c r="Q108" s="234">
        <f>SUM(Q109:Q113)</f>
        <v>0</v>
      </c>
      <c r="R108" s="235"/>
      <c r="S108" s="235"/>
      <c r="T108" s="236"/>
      <c r="U108" s="230"/>
      <c r="V108" s="230">
        <f>SUM(V109:V113)</f>
        <v>126.96</v>
      </c>
      <c r="W108" s="230"/>
      <c r="X108" s="230"/>
      <c r="Y108" s="230"/>
      <c r="AG108" t="s">
        <v>120</v>
      </c>
    </row>
    <row r="109" spans="1:60" ht="30.6" outlineLevel="1">
      <c r="A109" s="238">
        <v>28</v>
      </c>
      <c r="B109" s="239" t="s">
        <v>243</v>
      </c>
      <c r="C109" s="257" t="s">
        <v>244</v>
      </c>
      <c r="D109" s="240" t="s">
        <v>141</v>
      </c>
      <c r="E109" s="241">
        <v>470.22</v>
      </c>
      <c r="F109" s="242"/>
      <c r="G109" s="243">
        <f>ROUND(E109*F109,2)</f>
        <v>0</v>
      </c>
      <c r="H109" s="242"/>
      <c r="I109" s="243">
        <f>ROUND(E109*H109,2)</f>
        <v>0</v>
      </c>
      <c r="J109" s="242"/>
      <c r="K109" s="243">
        <f>ROUND(E109*J109,2)</f>
        <v>0</v>
      </c>
      <c r="L109" s="243">
        <v>21</v>
      </c>
      <c r="M109" s="243">
        <f>G109*(1+L109/100)</f>
        <v>0</v>
      </c>
      <c r="N109" s="241">
        <v>0.22133</v>
      </c>
      <c r="O109" s="241">
        <f>ROUND(E109*N109,2)</f>
        <v>104.07</v>
      </c>
      <c r="P109" s="241">
        <v>0</v>
      </c>
      <c r="Q109" s="241">
        <f>ROUND(E109*P109,2)</f>
        <v>0</v>
      </c>
      <c r="R109" s="243" t="s">
        <v>124</v>
      </c>
      <c r="S109" s="243" t="s">
        <v>125</v>
      </c>
      <c r="T109" s="244" t="s">
        <v>125</v>
      </c>
      <c r="U109" s="227">
        <v>0.27</v>
      </c>
      <c r="V109" s="227">
        <f>ROUND(E109*U109,2)</f>
        <v>126.96</v>
      </c>
      <c r="W109" s="227"/>
      <c r="X109" s="227" t="s">
        <v>126</v>
      </c>
      <c r="Y109" s="227" t="s">
        <v>127</v>
      </c>
      <c r="Z109" s="217"/>
      <c r="AA109" s="217"/>
      <c r="AB109" s="217"/>
      <c r="AC109" s="217"/>
      <c r="AD109" s="217"/>
      <c r="AE109" s="217"/>
      <c r="AF109" s="217"/>
      <c r="AG109" s="217" t="s">
        <v>128</v>
      </c>
      <c r="AH109" s="217"/>
      <c r="AI109" s="217"/>
      <c r="AJ109" s="217"/>
      <c r="AK109" s="217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</row>
    <row r="110" spans="1:60" outlineLevel="2">
      <c r="A110" s="224"/>
      <c r="B110" s="225"/>
      <c r="C110" s="258" t="s">
        <v>245</v>
      </c>
      <c r="D110" s="245"/>
      <c r="E110" s="245"/>
      <c r="F110" s="245"/>
      <c r="G110" s="245"/>
      <c r="H110" s="227"/>
      <c r="I110" s="227"/>
      <c r="J110" s="227"/>
      <c r="K110" s="227"/>
      <c r="L110" s="227"/>
      <c r="M110" s="227"/>
      <c r="N110" s="226"/>
      <c r="O110" s="226"/>
      <c r="P110" s="226"/>
      <c r="Q110" s="226"/>
      <c r="R110" s="227"/>
      <c r="S110" s="227"/>
      <c r="T110" s="227"/>
      <c r="U110" s="227"/>
      <c r="V110" s="227"/>
      <c r="W110" s="227"/>
      <c r="X110" s="227"/>
      <c r="Y110" s="227"/>
      <c r="Z110" s="217"/>
      <c r="AA110" s="217"/>
      <c r="AB110" s="217"/>
      <c r="AC110" s="217"/>
      <c r="AD110" s="217"/>
      <c r="AE110" s="217"/>
      <c r="AF110" s="217"/>
      <c r="AG110" s="217" t="s">
        <v>130</v>
      </c>
      <c r="AH110" s="217"/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</row>
    <row r="111" spans="1:60" outlineLevel="2">
      <c r="A111" s="224"/>
      <c r="B111" s="225"/>
      <c r="C111" s="259" t="s">
        <v>246</v>
      </c>
      <c r="D111" s="228"/>
      <c r="E111" s="229">
        <v>36.44</v>
      </c>
      <c r="F111" s="227"/>
      <c r="G111" s="227"/>
      <c r="H111" s="227"/>
      <c r="I111" s="227"/>
      <c r="J111" s="227"/>
      <c r="K111" s="227"/>
      <c r="L111" s="227"/>
      <c r="M111" s="227"/>
      <c r="N111" s="226"/>
      <c r="O111" s="226"/>
      <c r="P111" s="226"/>
      <c r="Q111" s="226"/>
      <c r="R111" s="227"/>
      <c r="S111" s="227"/>
      <c r="T111" s="227"/>
      <c r="U111" s="227"/>
      <c r="V111" s="227"/>
      <c r="W111" s="227"/>
      <c r="X111" s="227"/>
      <c r="Y111" s="227"/>
      <c r="Z111" s="217"/>
      <c r="AA111" s="217"/>
      <c r="AB111" s="217"/>
      <c r="AC111" s="217"/>
      <c r="AD111" s="217"/>
      <c r="AE111" s="217"/>
      <c r="AF111" s="217"/>
      <c r="AG111" s="217" t="s">
        <v>132</v>
      </c>
      <c r="AH111" s="217">
        <v>0</v>
      </c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</row>
    <row r="112" spans="1:60" outlineLevel="3">
      <c r="A112" s="224"/>
      <c r="B112" s="225"/>
      <c r="C112" s="259" t="s">
        <v>247</v>
      </c>
      <c r="D112" s="228"/>
      <c r="E112" s="229">
        <v>300</v>
      </c>
      <c r="F112" s="227"/>
      <c r="G112" s="227"/>
      <c r="H112" s="227"/>
      <c r="I112" s="227"/>
      <c r="J112" s="227"/>
      <c r="K112" s="227"/>
      <c r="L112" s="227"/>
      <c r="M112" s="227"/>
      <c r="N112" s="226"/>
      <c r="O112" s="226"/>
      <c r="P112" s="226"/>
      <c r="Q112" s="226"/>
      <c r="R112" s="227"/>
      <c r="S112" s="227"/>
      <c r="T112" s="227"/>
      <c r="U112" s="227"/>
      <c r="V112" s="227"/>
      <c r="W112" s="227"/>
      <c r="X112" s="227"/>
      <c r="Y112" s="227"/>
      <c r="Z112" s="217"/>
      <c r="AA112" s="217"/>
      <c r="AB112" s="217"/>
      <c r="AC112" s="217"/>
      <c r="AD112" s="217"/>
      <c r="AE112" s="217"/>
      <c r="AF112" s="217"/>
      <c r="AG112" s="217" t="s">
        <v>132</v>
      </c>
      <c r="AH112" s="217">
        <v>0</v>
      </c>
      <c r="AI112" s="217"/>
      <c r="AJ112" s="217"/>
      <c r="AK112" s="217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7"/>
      <c r="BD112" s="217"/>
      <c r="BE112" s="217"/>
      <c r="BF112" s="217"/>
      <c r="BG112" s="217"/>
      <c r="BH112" s="217"/>
    </row>
    <row r="113" spans="1:60" outlineLevel="3">
      <c r="A113" s="224"/>
      <c r="B113" s="225"/>
      <c r="C113" s="259" t="s">
        <v>248</v>
      </c>
      <c r="D113" s="228"/>
      <c r="E113" s="229">
        <v>133.78</v>
      </c>
      <c r="F113" s="227"/>
      <c r="G113" s="227"/>
      <c r="H113" s="227"/>
      <c r="I113" s="227"/>
      <c r="J113" s="227"/>
      <c r="K113" s="227"/>
      <c r="L113" s="227"/>
      <c r="M113" s="227"/>
      <c r="N113" s="226"/>
      <c r="O113" s="226"/>
      <c r="P113" s="226"/>
      <c r="Q113" s="226"/>
      <c r="R113" s="227"/>
      <c r="S113" s="227"/>
      <c r="T113" s="227"/>
      <c r="U113" s="227"/>
      <c r="V113" s="227"/>
      <c r="W113" s="227"/>
      <c r="X113" s="227"/>
      <c r="Y113" s="227"/>
      <c r="Z113" s="217"/>
      <c r="AA113" s="217"/>
      <c r="AB113" s="217"/>
      <c r="AC113" s="217"/>
      <c r="AD113" s="217"/>
      <c r="AE113" s="217"/>
      <c r="AF113" s="217"/>
      <c r="AG113" s="217" t="s">
        <v>132</v>
      </c>
      <c r="AH113" s="217">
        <v>0</v>
      </c>
      <c r="AI113" s="217"/>
      <c r="AJ113" s="217"/>
      <c r="AK113" s="217"/>
      <c r="AL113" s="217"/>
      <c r="AM113" s="217"/>
      <c r="AN113" s="217"/>
      <c r="AO113" s="217"/>
      <c r="AP113" s="217"/>
      <c r="AQ113" s="217"/>
      <c r="AR113" s="217"/>
      <c r="AS113" s="217"/>
      <c r="AT113" s="217"/>
      <c r="AU113" s="217"/>
      <c r="AV113" s="217"/>
      <c r="AW113" s="217"/>
      <c r="AX113" s="217"/>
      <c r="AY113" s="217"/>
      <c r="AZ113" s="217"/>
      <c r="BA113" s="217"/>
      <c r="BB113" s="217"/>
      <c r="BC113" s="217"/>
      <c r="BD113" s="217"/>
      <c r="BE113" s="217"/>
      <c r="BF113" s="217"/>
      <c r="BG113" s="217"/>
      <c r="BH113" s="217"/>
    </row>
    <row r="114" spans="1:60">
      <c r="A114" s="231" t="s">
        <v>119</v>
      </c>
      <c r="B114" s="232" t="s">
        <v>79</v>
      </c>
      <c r="C114" s="256" t="s">
        <v>80</v>
      </c>
      <c r="D114" s="233"/>
      <c r="E114" s="234"/>
      <c r="F114" s="235"/>
      <c r="G114" s="235">
        <f>SUMIF(AG115:AG118,"&lt;&gt;NOR",G115:G118)</f>
        <v>0</v>
      </c>
      <c r="H114" s="235"/>
      <c r="I114" s="235">
        <f>SUM(I115:I118)</f>
        <v>0</v>
      </c>
      <c r="J114" s="235"/>
      <c r="K114" s="235">
        <f>SUM(K115:K118)</f>
        <v>0</v>
      </c>
      <c r="L114" s="235"/>
      <c r="M114" s="235">
        <f>SUM(M115:M118)</f>
        <v>0</v>
      </c>
      <c r="N114" s="234"/>
      <c r="O114" s="234">
        <f>SUM(O115:O118)</f>
        <v>0</v>
      </c>
      <c r="P114" s="234"/>
      <c r="Q114" s="234">
        <f>SUM(Q115:Q118)</f>
        <v>0</v>
      </c>
      <c r="R114" s="235"/>
      <c r="S114" s="235"/>
      <c r="T114" s="236"/>
      <c r="U114" s="230"/>
      <c r="V114" s="230">
        <f>SUM(V115:V118)</f>
        <v>39</v>
      </c>
      <c r="W114" s="230"/>
      <c r="X114" s="230"/>
      <c r="Y114" s="230"/>
      <c r="AG114" t="s">
        <v>120</v>
      </c>
    </row>
    <row r="115" spans="1:60" outlineLevel="1">
      <c r="A115" s="238">
        <v>29</v>
      </c>
      <c r="B115" s="239" t="s">
        <v>249</v>
      </c>
      <c r="C115" s="257" t="s">
        <v>250</v>
      </c>
      <c r="D115" s="240" t="s">
        <v>251</v>
      </c>
      <c r="E115" s="241">
        <v>39</v>
      </c>
      <c r="F115" s="242"/>
      <c r="G115" s="243">
        <f>ROUND(E115*F115,2)</f>
        <v>0</v>
      </c>
      <c r="H115" s="242"/>
      <c r="I115" s="243">
        <f>ROUND(E115*H115,2)</f>
        <v>0</v>
      </c>
      <c r="J115" s="242"/>
      <c r="K115" s="243">
        <f>ROUND(E115*J115,2)</f>
        <v>0</v>
      </c>
      <c r="L115" s="243">
        <v>21</v>
      </c>
      <c r="M115" s="243">
        <f>G115*(1+L115/100)</f>
        <v>0</v>
      </c>
      <c r="N115" s="241">
        <v>0</v>
      </c>
      <c r="O115" s="241">
        <f>ROUND(E115*N115,2)</f>
        <v>0</v>
      </c>
      <c r="P115" s="241">
        <v>0</v>
      </c>
      <c r="Q115" s="241">
        <f>ROUND(E115*P115,2)</f>
        <v>0</v>
      </c>
      <c r="R115" s="243"/>
      <c r="S115" s="243" t="s">
        <v>223</v>
      </c>
      <c r="T115" s="244" t="s">
        <v>252</v>
      </c>
      <c r="U115" s="227">
        <v>1</v>
      </c>
      <c r="V115" s="227">
        <f>ROUND(E115*U115,2)</f>
        <v>39</v>
      </c>
      <c r="W115" s="227"/>
      <c r="X115" s="227" t="s">
        <v>253</v>
      </c>
      <c r="Y115" s="227" t="s">
        <v>127</v>
      </c>
      <c r="Z115" s="217"/>
      <c r="AA115" s="217"/>
      <c r="AB115" s="217"/>
      <c r="AC115" s="217"/>
      <c r="AD115" s="217"/>
      <c r="AE115" s="217"/>
      <c r="AF115" s="217"/>
      <c r="AG115" s="217" t="s">
        <v>254</v>
      </c>
      <c r="AH115" s="217"/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7"/>
      <c r="AT115" s="217"/>
      <c r="AU115" s="217"/>
      <c r="AV115" s="217"/>
      <c r="AW115" s="217"/>
      <c r="AX115" s="217"/>
      <c r="AY115" s="217"/>
      <c r="AZ115" s="217"/>
      <c r="BA115" s="217"/>
      <c r="BB115" s="217"/>
      <c r="BC115" s="217"/>
      <c r="BD115" s="217"/>
      <c r="BE115" s="217"/>
      <c r="BF115" s="217"/>
      <c r="BG115" s="217"/>
      <c r="BH115" s="217"/>
    </row>
    <row r="116" spans="1:60" outlineLevel="2">
      <c r="A116" s="224"/>
      <c r="B116" s="225"/>
      <c r="C116" s="259" t="s">
        <v>255</v>
      </c>
      <c r="D116" s="228"/>
      <c r="E116" s="229">
        <v>15</v>
      </c>
      <c r="F116" s="227"/>
      <c r="G116" s="227"/>
      <c r="H116" s="227"/>
      <c r="I116" s="227"/>
      <c r="J116" s="227"/>
      <c r="K116" s="227"/>
      <c r="L116" s="227"/>
      <c r="M116" s="227"/>
      <c r="N116" s="226"/>
      <c r="O116" s="226"/>
      <c r="P116" s="226"/>
      <c r="Q116" s="226"/>
      <c r="R116" s="227"/>
      <c r="S116" s="227"/>
      <c r="T116" s="227"/>
      <c r="U116" s="227"/>
      <c r="V116" s="227"/>
      <c r="W116" s="227"/>
      <c r="X116" s="227"/>
      <c r="Y116" s="227"/>
      <c r="Z116" s="217"/>
      <c r="AA116" s="217"/>
      <c r="AB116" s="217"/>
      <c r="AC116" s="217"/>
      <c r="AD116" s="217"/>
      <c r="AE116" s="217"/>
      <c r="AF116" s="217"/>
      <c r="AG116" s="217" t="s">
        <v>132</v>
      </c>
      <c r="AH116" s="217">
        <v>0</v>
      </c>
      <c r="AI116" s="217"/>
      <c r="AJ116" s="217"/>
      <c r="AK116" s="217"/>
      <c r="AL116" s="217"/>
      <c r="AM116" s="217"/>
      <c r="AN116" s="217"/>
      <c r="AO116" s="217"/>
      <c r="AP116" s="217"/>
      <c r="AQ116" s="217"/>
      <c r="AR116" s="217"/>
      <c r="AS116" s="217"/>
      <c r="AT116" s="217"/>
      <c r="AU116" s="217"/>
      <c r="AV116" s="217"/>
      <c r="AW116" s="217"/>
      <c r="AX116" s="217"/>
      <c r="AY116" s="217"/>
      <c r="AZ116" s="217"/>
      <c r="BA116" s="217"/>
      <c r="BB116" s="217"/>
      <c r="BC116" s="217"/>
      <c r="BD116" s="217"/>
      <c r="BE116" s="217"/>
      <c r="BF116" s="217"/>
      <c r="BG116" s="217"/>
      <c r="BH116" s="217"/>
    </row>
    <row r="117" spans="1:60" outlineLevel="3">
      <c r="A117" s="224"/>
      <c r="B117" s="225"/>
      <c r="C117" s="259" t="s">
        <v>256</v>
      </c>
      <c r="D117" s="228"/>
      <c r="E117" s="229">
        <v>4</v>
      </c>
      <c r="F117" s="227"/>
      <c r="G117" s="227"/>
      <c r="H117" s="227"/>
      <c r="I117" s="227"/>
      <c r="J117" s="227"/>
      <c r="K117" s="227"/>
      <c r="L117" s="227"/>
      <c r="M117" s="227"/>
      <c r="N117" s="226"/>
      <c r="O117" s="226"/>
      <c r="P117" s="226"/>
      <c r="Q117" s="226"/>
      <c r="R117" s="227"/>
      <c r="S117" s="227"/>
      <c r="T117" s="227"/>
      <c r="U117" s="227"/>
      <c r="V117" s="227"/>
      <c r="W117" s="227"/>
      <c r="X117" s="227"/>
      <c r="Y117" s="227"/>
      <c r="Z117" s="217"/>
      <c r="AA117" s="217"/>
      <c r="AB117" s="217"/>
      <c r="AC117" s="217"/>
      <c r="AD117" s="217"/>
      <c r="AE117" s="217"/>
      <c r="AF117" s="217"/>
      <c r="AG117" s="217" t="s">
        <v>132</v>
      </c>
      <c r="AH117" s="217">
        <v>0</v>
      </c>
      <c r="AI117" s="217"/>
      <c r="AJ117" s="217"/>
      <c r="AK117" s="217"/>
      <c r="AL117" s="217"/>
      <c r="AM117" s="217"/>
      <c r="AN117" s="217"/>
      <c r="AO117" s="217"/>
      <c r="AP117" s="217"/>
      <c r="AQ117" s="217"/>
      <c r="AR117" s="217"/>
      <c r="AS117" s="217"/>
      <c r="AT117" s="217"/>
      <c r="AU117" s="217"/>
      <c r="AV117" s="217"/>
      <c r="AW117" s="217"/>
      <c r="AX117" s="217"/>
      <c r="AY117" s="217"/>
      <c r="AZ117" s="217"/>
      <c r="BA117" s="217"/>
      <c r="BB117" s="217"/>
      <c r="BC117" s="217"/>
      <c r="BD117" s="217"/>
      <c r="BE117" s="217"/>
      <c r="BF117" s="217"/>
      <c r="BG117" s="217"/>
      <c r="BH117" s="217"/>
    </row>
    <row r="118" spans="1:60" outlineLevel="3">
      <c r="A118" s="224"/>
      <c r="B118" s="225"/>
      <c r="C118" s="259" t="s">
        <v>257</v>
      </c>
      <c r="D118" s="228"/>
      <c r="E118" s="229">
        <v>20</v>
      </c>
      <c r="F118" s="227"/>
      <c r="G118" s="227"/>
      <c r="H118" s="227"/>
      <c r="I118" s="227"/>
      <c r="J118" s="227"/>
      <c r="K118" s="227"/>
      <c r="L118" s="227"/>
      <c r="M118" s="227"/>
      <c r="N118" s="226"/>
      <c r="O118" s="226"/>
      <c r="P118" s="226"/>
      <c r="Q118" s="226"/>
      <c r="R118" s="227"/>
      <c r="S118" s="227"/>
      <c r="T118" s="227"/>
      <c r="U118" s="227"/>
      <c r="V118" s="227"/>
      <c r="W118" s="227"/>
      <c r="X118" s="227"/>
      <c r="Y118" s="227"/>
      <c r="Z118" s="217"/>
      <c r="AA118" s="217"/>
      <c r="AB118" s="217"/>
      <c r="AC118" s="217"/>
      <c r="AD118" s="217"/>
      <c r="AE118" s="217"/>
      <c r="AF118" s="217"/>
      <c r="AG118" s="217" t="s">
        <v>132</v>
      </c>
      <c r="AH118" s="217">
        <v>0</v>
      </c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7"/>
      <c r="BE118" s="217"/>
      <c r="BF118" s="217"/>
      <c r="BG118" s="217"/>
      <c r="BH118" s="217"/>
    </row>
    <row r="119" spans="1:60">
      <c r="A119" s="231" t="s">
        <v>119</v>
      </c>
      <c r="B119" s="232" t="s">
        <v>81</v>
      </c>
      <c r="C119" s="256" t="s">
        <v>82</v>
      </c>
      <c r="D119" s="233"/>
      <c r="E119" s="234"/>
      <c r="F119" s="235"/>
      <c r="G119" s="235">
        <f>SUMIF(AG120:AG122,"&lt;&gt;NOR",G120:G122)</f>
        <v>0</v>
      </c>
      <c r="H119" s="235"/>
      <c r="I119" s="235">
        <f>SUM(I120:I122)</f>
        <v>0</v>
      </c>
      <c r="J119" s="235"/>
      <c r="K119" s="235">
        <f>SUM(K120:K122)</f>
        <v>0</v>
      </c>
      <c r="L119" s="235"/>
      <c r="M119" s="235">
        <f>SUM(M120:M122)</f>
        <v>0</v>
      </c>
      <c r="N119" s="234"/>
      <c r="O119" s="234">
        <f>SUM(O120:O122)</f>
        <v>0</v>
      </c>
      <c r="P119" s="234"/>
      <c r="Q119" s="234">
        <f>SUM(Q120:Q122)</f>
        <v>2.88</v>
      </c>
      <c r="R119" s="235"/>
      <c r="S119" s="235"/>
      <c r="T119" s="236"/>
      <c r="U119" s="230"/>
      <c r="V119" s="230">
        <f>SUM(V120:V122)</f>
        <v>9.27</v>
      </c>
      <c r="W119" s="230"/>
      <c r="X119" s="230"/>
      <c r="Y119" s="230"/>
      <c r="AG119" t="s">
        <v>120</v>
      </c>
    </row>
    <row r="120" spans="1:60" outlineLevel="1">
      <c r="A120" s="238">
        <v>30</v>
      </c>
      <c r="B120" s="239" t="s">
        <v>258</v>
      </c>
      <c r="C120" s="257" t="s">
        <v>259</v>
      </c>
      <c r="D120" s="240" t="s">
        <v>155</v>
      </c>
      <c r="E120" s="241">
        <v>1.44</v>
      </c>
      <c r="F120" s="242"/>
      <c r="G120" s="243">
        <f>ROUND(E120*F120,2)</f>
        <v>0</v>
      </c>
      <c r="H120" s="242"/>
      <c r="I120" s="243">
        <f>ROUND(E120*H120,2)</f>
        <v>0</v>
      </c>
      <c r="J120" s="242"/>
      <c r="K120" s="243">
        <f>ROUND(E120*J120,2)</f>
        <v>0</v>
      </c>
      <c r="L120" s="243">
        <v>21</v>
      </c>
      <c r="M120" s="243">
        <f>G120*(1+L120/100)</f>
        <v>0</v>
      </c>
      <c r="N120" s="241">
        <v>0</v>
      </c>
      <c r="O120" s="241">
        <f>ROUND(E120*N120,2)</f>
        <v>0</v>
      </c>
      <c r="P120" s="241">
        <v>2</v>
      </c>
      <c r="Q120" s="241">
        <f>ROUND(E120*P120,2)</f>
        <v>2.88</v>
      </c>
      <c r="R120" s="243" t="s">
        <v>260</v>
      </c>
      <c r="S120" s="243" t="s">
        <v>125</v>
      </c>
      <c r="T120" s="244" t="s">
        <v>125</v>
      </c>
      <c r="U120" s="227">
        <v>6.4359999999999999</v>
      </c>
      <c r="V120" s="227">
        <f>ROUND(E120*U120,2)</f>
        <v>9.27</v>
      </c>
      <c r="W120" s="227"/>
      <c r="X120" s="227" t="s">
        <v>126</v>
      </c>
      <c r="Y120" s="227" t="s">
        <v>127</v>
      </c>
      <c r="Z120" s="217"/>
      <c r="AA120" s="217"/>
      <c r="AB120" s="217"/>
      <c r="AC120" s="217"/>
      <c r="AD120" s="217"/>
      <c r="AE120" s="217"/>
      <c r="AF120" s="217"/>
      <c r="AG120" s="217" t="s">
        <v>128</v>
      </c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</row>
    <row r="121" spans="1:60" outlineLevel="2">
      <c r="A121" s="224"/>
      <c r="B121" s="225"/>
      <c r="C121" s="258" t="s">
        <v>261</v>
      </c>
      <c r="D121" s="245"/>
      <c r="E121" s="245"/>
      <c r="F121" s="245"/>
      <c r="G121" s="245"/>
      <c r="H121" s="227"/>
      <c r="I121" s="227"/>
      <c r="J121" s="227"/>
      <c r="K121" s="227"/>
      <c r="L121" s="227"/>
      <c r="M121" s="227"/>
      <c r="N121" s="226"/>
      <c r="O121" s="226"/>
      <c r="P121" s="226"/>
      <c r="Q121" s="226"/>
      <c r="R121" s="227"/>
      <c r="S121" s="227"/>
      <c r="T121" s="227"/>
      <c r="U121" s="227"/>
      <c r="V121" s="227"/>
      <c r="W121" s="227"/>
      <c r="X121" s="227"/>
      <c r="Y121" s="227"/>
      <c r="Z121" s="217"/>
      <c r="AA121" s="217"/>
      <c r="AB121" s="217"/>
      <c r="AC121" s="217"/>
      <c r="AD121" s="217"/>
      <c r="AE121" s="217"/>
      <c r="AF121" s="217"/>
      <c r="AG121" s="217" t="s">
        <v>130</v>
      </c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</row>
    <row r="122" spans="1:60" outlineLevel="2">
      <c r="A122" s="224"/>
      <c r="B122" s="225"/>
      <c r="C122" s="259" t="s">
        <v>262</v>
      </c>
      <c r="D122" s="228"/>
      <c r="E122" s="229">
        <v>1.44</v>
      </c>
      <c r="F122" s="227"/>
      <c r="G122" s="227"/>
      <c r="H122" s="227"/>
      <c r="I122" s="227"/>
      <c r="J122" s="227"/>
      <c r="K122" s="227"/>
      <c r="L122" s="227"/>
      <c r="M122" s="227"/>
      <c r="N122" s="226"/>
      <c r="O122" s="226"/>
      <c r="P122" s="226"/>
      <c r="Q122" s="226"/>
      <c r="R122" s="227"/>
      <c r="S122" s="227"/>
      <c r="T122" s="227"/>
      <c r="U122" s="227"/>
      <c r="V122" s="227"/>
      <c r="W122" s="227"/>
      <c r="X122" s="227"/>
      <c r="Y122" s="227"/>
      <c r="Z122" s="217"/>
      <c r="AA122" s="217"/>
      <c r="AB122" s="217"/>
      <c r="AC122" s="217"/>
      <c r="AD122" s="217"/>
      <c r="AE122" s="217"/>
      <c r="AF122" s="217"/>
      <c r="AG122" s="217" t="s">
        <v>132</v>
      </c>
      <c r="AH122" s="217">
        <v>0</v>
      </c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</row>
    <row r="123" spans="1:60">
      <c r="A123" s="231" t="s">
        <v>119</v>
      </c>
      <c r="B123" s="232" t="s">
        <v>83</v>
      </c>
      <c r="C123" s="256" t="s">
        <v>84</v>
      </c>
      <c r="D123" s="233"/>
      <c r="E123" s="234"/>
      <c r="F123" s="235"/>
      <c r="G123" s="235">
        <f>SUMIF(AG124:AG125,"&lt;&gt;NOR",G124:G125)</f>
        <v>0</v>
      </c>
      <c r="H123" s="235"/>
      <c r="I123" s="235">
        <f>SUM(I124:I125)</f>
        <v>0</v>
      </c>
      <c r="J123" s="235"/>
      <c r="K123" s="235">
        <f>SUM(K124:K125)</f>
        <v>0</v>
      </c>
      <c r="L123" s="235"/>
      <c r="M123" s="235">
        <f>SUM(M124:M125)</f>
        <v>0</v>
      </c>
      <c r="N123" s="234"/>
      <c r="O123" s="234">
        <f>SUM(O124:O125)</f>
        <v>0</v>
      </c>
      <c r="P123" s="234"/>
      <c r="Q123" s="234">
        <f>SUM(Q124:Q125)</f>
        <v>0</v>
      </c>
      <c r="R123" s="235"/>
      <c r="S123" s="235"/>
      <c r="T123" s="236"/>
      <c r="U123" s="230"/>
      <c r="V123" s="230">
        <f>SUM(V124:V125)</f>
        <v>243.58</v>
      </c>
      <c r="W123" s="230"/>
      <c r="X123" s="230"/>
      <c r="Y123" s="230"/>
      <c r="AG123" t="s">
        <v>120</v>
      </c>
    </row>
    <row r="124" spans="1:60" outlineLevel="1">
      <c r="A124" s="238">
        <v>31</v>
      </c>
      <c r="B124" s="239" t="s">
        <v>263</v>
      </c>
      <c r="C124" s="257" t="s">
        <v>264</v>
      </c>
      <c r="D124" s="240" t="s">
        <v>216</v>
      </c>
      <c r="E124" s="241">
        <v>624.55957999999998</v>
      </c>
      <c r="F124" s="242"/>
      <c r="G124" s="243">
        <f>ROUND(E124*F124,2)</f>
        <v>0</v>
      </c>
      <c r="H124" s="242"/>
      <c r="I124" s="243">
        <f>ROUND(E124*H124,2)</f>
        <v>0</v>
      </c>
      <c r="J124" s="242"/>
      <c r="K124" s="243">
        <f>ROUND(E124*J124,2)</f>
        <v>0</v>
      </c>
      <c r="L124" s="243">
        <v>21</v>
      </c>
      <c r="M124" s="243">
        <f>G124*(1+L124/100)</f>
        <v>0</v>
      </c>
      <c r="N124" s="241">
        <v>0</v>
      </c>
      <c r="O124" s="241">
        <f>ROUND(E124*N124,2)</f>
        <v>0</v>
      </c>
      <c r="P124" s="241">
        <v>0</v>
      </c>
      <c r="Q124" s="241">
        <f>ROUND(E124*P124,2)</f>
        <v>0</v>
      </c>
      <c r="R124" s="243" t="s">
        <v>124</v>
      </c>
      <c r="S124" s="243" t="s">
        <v>125</v>
      </c>
      <c r="T124" s="244" t="s">
        <v>125</v>
      </c>
      <c r="U124" s="227">
        <v>0.39</v>
      </c>
      <c r="V124" s="227">
        <f>ROUND(E124*U124,2)</f>
        <v>243.58</v>
      </c>
      <c r="W124" s="227"/>
      <c r="X124" s="227" t="s">
        <v>265</v>
      </c>
      <c r="Y124" s="227" t="s">
        <v>127</v>
      </c>
      <c r="Z124" s="217"/>
      <c r="AA124" s="217"/>
      <c r="AB124" s="217"/>
      <c r="AC124" s="217"/>
      <c r="AD124" s="217"/>
      <c r="AE124" s="217"/>
      <c r="AF124" s="217"/>
      <c r="AG124" s="217" t="s">
        <v>266</v>
      </c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</row>
    <row r="125" spans="1:60" outlineLevel="2">
      <c r="A125" s="224"/>
      <c r="B125" s="225"/>
      <c r="C125" s="258" t="s">
        <v>267</v>
      </c>
      <c r="D125" s="245"/>
      <c r="E125" s="245"/>
      <c r="F125" s="245"/>
      <c r="G125" s="245"/>
      <c r="H125" s="227"/>
      <c r="I125" s="227"/>
      <c r="J125" s="227"/>
      <c r="K125" s="227"/>
      <c r="L125" s="227"/>
      <c r="M125" s="227"/>
      <c r="N125" s="226"/>
      <c r="O125" s="226"/>
      <c r="P125" s="226"/>
      <c r="Q125" s="226"/>
      <c r="R125" s="227"/>
      <c r="S125" s="227"/>
      <c r="T125" s="227"/>
      <c r="U125" s="227"/>
      <c r="V125" s="227"/>
      <c r="W125" s="227"/>
      <c r="X125" s="227"/>
      <c r="Y125" s="227"/>
      <c r="Z125" s="217"/>
      <c r="AA125" s="217"/>
      <c r="AB125" s="217"/>
      <c r="AC125" s="217"/>
      <c r="AD125" s="217"/>
      <c r="AE125" s="217"/>
      <c r="AF125" s="217"/>
      <c r="AG125" s="217" t="s">
        <v>130</v>
      </c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</row>
    <row r="126" spans="1:60">
      <c r="A126" s="231" t="s">
        <v>119</v>
      </c>
      <c r="B126" s="232" t="s">
        <v>85</v>
      </c>
      <c r="C126" s="256" t="s">
        <v>86</v>
      </c>
      <c r="D126" s="233"/>
      <c r="E126" s="234"/>
      <c r="F126" s="235"/>
      <c r="G126" s="235">
        <f>SUMIF(AG127:AG135,"&lt;&gt;NOR",G127:G135)</f>
        <v>0</v>
      </c>
      <c r="H126" s="235"/>
      <c r="I126" s="235">
        <f>SUM(I127:I135)</f>
        <v>0</v>
      </c>
      <c r="J126" s="235"/>
      <c r="K126" s="235">
        <f>SUM(K127:K135)</f>
        <v>0</v>
      </c>
      <c r="L126" s="235"/>
      <c r="M126" s="235">
        <f>SUM(M127:M135)</f>
        <v>0</v>
      </c>
      <c r="N126" s="234"/>
      <c r="O126" s="234">
        <f>SUM(O127:O135)</f>
        <v>0</v>
      </c>
      <c r="P126" s="234"/>
      <c r="Q126" s="234">
        <f>SUM(Q127:Q135)</f>
        <v>0</v>
      </c>
      <c r="R126" s="235"/>
      <c r="S126" s="235"/>
      <c r="T126" s="236"/>
      <c r="U126" s="230"/>
      <c r="V126" s="230">
        <f>SUM(V127:V135)</f>
        <v>0</v>
      </c>
      <c r="W126" s="230"/>
      <c r="X126" s="230"/>
      <c r="Y126" s="230"/>
      <c r="AG126" t="s">
        <v>120</v>
      </c>
    </row>
    <row r="127" spans="1:60" outlineLevel="1">
      <c r="A127" s="247">
        <v>32</v>
      </c>
      <c r="B127" s="248" t="s">
        <v>268</v>
      </c>
      <c r="C127" s="260" t="s">
        <v>269</v>
      </c>
      <c r="D127" s="249" t="s">
        <v>270</v>
      </c>
      <c r="E127" s="250">
        <v>1</v>
      </c>
      <c r="F127" s="251"/>
      <c r="G127" s="252">
        <f>ROUND(E127*F127,2)</f>
        <v>0</v>
      </c>
      <c r="H127" s="251"/>
      <c r="I127" s="252">
        <f>ROUND(E127*H127,2)</f>
        <v>0</v>
      </c>
      <c r="J127" s="251"/>
      <c r="K127" s="252">
        <f>ROUND(E127*J127,2)</f>
        <v>0</v>
      </c>
      <c r="L127" s="252">
        <v>21</v>
      </c>
      <c r="M127" s="252">
        <f>G127*(1+L127/100)</f>
        <v>0</v>
      </c>
      <c r="N127" s="250">
        <v>0</v>
      </c>
      <c r="O127" s="250">
        <f>ROUND(E127*N127,2)</f>
        <v>0</v>
      </c>
      <c r="P127" s="250">
        <v>0</v>
      </c>
      <c r="Q127" s="250">
        <f>ROUND(E127*P127,2)</f>
        <v>0</v>
      </c>
      <c r="R127" s="252"/>
      <c r="S127" s="252" t="s">
        <v>223</v>
      </c>
      <c r="T127" s="253" t="s">
        <v>252</v>
      </c>
      <c r="U127" s="227">
        <v>0</v>
      </c>
      <c r="V127" s="227">
        <f>ROUND(E127*U127,2)</f>
        <v>0</v>
      </c>
      <c r="W127" s="227"/>
      <c r="X127" s="227" t="s">
        <v>126</v>
      </c>
      <c r="Y127" s="227" t="s">
        <v>127</v>
      </c>
      <c r="Z127" s="217"/>
      <c r="AA127" s="217"/>
      <c r="AB127" s="217"/>
      <c r="AC127" s="217"/>
      <c r="AD127" s="217"/>
      <c r="AE127" s="217"/>
      <c r="AF127" s="217"/>
      <c r="AG127" s="217" t="s">
        <v>128</v>
      </c>
      <c r="AH127" s="217"/>
      <c r="AI127" s="217"/>
      <c r="AJ127" s="217"/>
      <c r="AK127" s="217"/>
      <c r="AL127" s="217"/>
      <c r="AM127" s="217"/>
      <c r="AN127" s="217"/>
      <c r="AO127" s="217"/>
      <c r="AP127" s="217"/>
      <c r="AQ127" s="217"/>
      <c r="AR127" s="217"/>
      <c r="AS127" s="217"/>
      <c r="AT127" s="217"/>
      <c r="AU127" s="217"/>
      <c r="AV127" s="217"/>
      <c r="AW127" s="217"/>
      <c r="AX127" s="217"/>
      <c r="AY127" s="217"/>
      <c r="AZ127" s="217"/>
      <c r="BA127" s="217"/>
      <c r="BB127" s="217"/>
      <c r="BC127" s="217"/>
      <c r="BD127" s="217"/>
      <c r="BE127" s="217"/>
      <c r="BF127" s="217"/>
      <c r="BG127" s="217"/>
      <c r="BH127" s="217"/>
    </row>
    <row r="128" spans="1:60" outlineLevel="1">
      <c r="A128" s="247">
        <v>33</v>
      </c>
      <c r="B128" s="248" t="s">
        <v>271</v>
      </c>
      <c r="C128" s="260" t="s">
        <v>272</v>
      </c>
      <c r="D128" s="249" t="s">
        <v>270</v>
      </c>
      <c r="E128" s="250">
        <v>1</v>
      </c>
      <c r="F128" s="251"/>
      <c r="G128" s="252">
        <f>ROUND(E128*F128,2)</f>
        <v>0</v>
      </c>
      <c r="H128" s="251"/>
      <c r="I128" s="252">
        <f>ROUND(E128*H128,2)</f>
        <v>0</v>
      </c>
      <c r="J128" s="251"/>
      <c r="K128" s="252">
        <f>ROUND(E128*J128,2)</f>
        <v>0</v>
      </c>
      <c r="L128" s="252">
        <v>21</v>
      </c>
      <c r="M128" s="252">
        <f>G128*(1+L128/100)</f>
        <v>0</v>
      </c>
      <c r="N128" s="250">
        <v>0</v>
      </c>
      <c r="O128" s="250">
        <f>ROUND(E128*N128,2)</f>
        <v>0</v>
      </c>
      <c r="P128" s="250">
        <v>0</v>
      </c>
      <c r="Q128" s="250">
        <f>ROUND(E128*P128,2)</f>
        <v>0</v>
      </c>
      <c r="R128" s="252"/>
      <c r="S128" s="252" t="s">
        <v>223</v>
      </c>
      <c r="T128" s="253" t="s">
        <v>252</v>
      </c>
      <c r="U128" s="227">
        <v>0</v>
      </c>
      <c r="V128" s="227">
        <f>ROUND(E128*U128,2)</f>
        <v>0</v>
      </c>
      <c r="W128" s="227"/>
      <c r="X128" s="227" t="s">
        <v>126</v>
      </c>
      <c r="Y128" s="227" t="s">
        <v>127</v>
      </c>
      <c r="Z128" s="217"/>
      <c r="AA128" s="217"/>
      <c r="AB128" s="217"/>
      <c r="AC128" s="217"/>
      <c r="AD128" s="217"/>
      <c r="AE128" s="217"/>
      <c r="AF128" s="217"/>
      <c r="AG128" s="217" t="s">
        <v>128</v>
      </c>
      <c r="AH128" s="217"/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7"/>
      <c r="AT128" s="217"/>
      <c r="AU128" s="217"/>
      <c r="AV128" s="217"/>
      <c r="AW128" s="217"/>
      <c r="AX128" s="217"/>
      <c r="AY128" s="217"/>
      <c r="AZ128" s="217"/>
      <c r="BA128" s="217"/>
      <c r="BB128" s="217"/>
      <c r="BC128" s="217"/>
      <c r="BD128" s="217"/>
      <c r="BE128" s="217"/>
      <c r="BF128" s="217"/>
      <c r="BG128" s="217"/>
      <c r="BH128" s="217"/>
    </row>
    <row r="129" spans="1:60" outlineLevel="1">
      <c r="A129" s="247">
        <v>34</v>
      </c>
      <c r="B129" s="248" t="s">
        <v>273</v>
      </c>
      <c r="C129" s="260" t="s">
        <v>274</v>
      </c>
      <c r="D129" s="249" t="s">
        <v>270</v>
      </c>
      <c r="E129" s="250">
        <v>1</v>
      </c>
      <c r="F129" s="251"/>
      <c r="G129" s="252">
        <f>ROUND(E129*F129,2)</f>
        <v>0</v>
      </c>
      <c r="H129" s="251"/>
      <c r="I129" s="252">
        <f>ROUND(E129*H129,2)</f>
        <v>0</v>
      </c>
      <c r="J129" s="251"/>
      <c r="K129" s="252">
        <f>ROUND(E129*J129,2)</f>
        <v>0</v>
      </c>
      <c r="L129" s="252">
        <v>21</v>
      </c>
      <c r="M129" s="252">
        <f>G129*(1+L129/100)</f>
        <v>0</v>
      </c>
      <c r="N129" s="250">
        <v>0</v>
      </c>
      <c r="O129" s="250">
        <f>ROUND(E129*N129,2)</f>
        <v>0</v>
      </c>
      <c r="P129" s="250">
        <v>0</v>
      </c>
      <c r="Q129" s="250">
        <f>ROUND(E129*P129,2)</f>
        <v>0</v>
      </c>
      <c r="R129" s="252"/>
      <c r="S129" s="252" t="s">
        <v>223</v>
      </c>
      <c r="T129" s="253" t="s">
        <v>252</v>
      </c>
      <c r="U129" s="227">
        <v>0</v>
      </c>
      <c r="V129" s="227">
        <f>ROUND(E129*U129,2)</f>
        <v>0</v>
      </c>
      <c r="W129" s="227"/>
      <c r="X129" s="227" t="s">
        <v>126</v>
      </c>
      <c r="Y129" s="227" t="s">
        <v>127</v>
      </c>
      <c r="Z129" s="217"/>
      <c r="AA129" s="217"/>
      <c r="AB129" s="217"/>
      <c r="AC129" s="217"/>
      <c r="AD129" s="217"/>
      <c r="AE129" s="217"/>
      <c r="AF129" s="217"/>
      <c r="AG129" s="217" t="s">
        <v>128</v>
      </c>
      <c r="AH129" s="217"/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7"/>
      <c r="AT129" s="217"/>
      <c r="AU129" s="217"/>
      <c r="AV129" s="217"/>
      <c r="AW129" s="217"/>
      <c r="AX129" s="217"/>
      <c r="AY129" s="217"/>
      <c r="AZ129" s="217"/>
      <c r="BA129" s="217"/>
      <c r="BB129" s="217"/>
      <c r="BC129" s="217"/>
      <c r="BD129" s="217"/>
      <c r="BE129" s="217"/>
      <c r="BF129" s="217"/>
      <c r="BG129" s="217"/>
      <c r="BH129" s="217"/>
    </row>
    <row r="130" spans="1:60" outlineLevel="1">
      <c r="A130" s="247">
        <v>35</v>
      </c>
      <c r="B130" s="248" t="s">
        <v>275</v>
      </c>
      <c r="C130" s="260" t="s">
        <v>276</v>
      </c>
      <c r="D130" s="249" t="s">
        <v>270</v>
      </c>
      <c r="E130" s="250">
        <v>1</v>
      </c>
      <c r="F130" s="251"/>
      <c r="G130" s="252">
        <f>ROUND(E130*F130,2)</f>
        <v>0</v>
      </c>
      <c r="H130" s="251"/>
      <c r="I130" s="252">
        <f>ROUND(E130*H130,2)</f>
        <v>0</v>
      </c>
      <c r="J130" s="251"/>
      <c r="K130" s="252">
        <f>ROUND(E130*J130,2)</f>
        <v>0</v>
      </c>
      <c r="L130" s="252">
        <v>21</v>
      </c>
      <c r="M130" s="252">
        <f>G130*(1+L130/100)</f>
        <v>0</v>
      </c>
      <c r="N130" s="250">
        <v>0</v>
      </c>
      <c r="O130" s="250">
        <f>ROUND(E130*N130,2)</f>
        <v>0</v>
      </c>
      <c r="P130" s="250">
        <v>0</v>
      </c>
      <c r="Q130" s="250">
        <f>ROUND(E130*P130,2)</f>
        <v>0</v>
      </c>
      <c r="R130" s="252"/>
      <c r="S130" s="252" t="s">
        <v>223</v>
      </c>
      <c r="T130" s="253" t="s">
        <v>252</v>
      </c>
      <c r="U130" s="227">
        <v>0</v>
      </c>
      <c r="V130" s="227">
        <f>ROUND(E130*U130,2)</f>
        <v>0</v>
      </c>
      <c r="W130" s="227"/>
      <c r="X130" s="227" t="s">
        <v>126</v>
      </c>
      <c r="Y130" s="227" t="s">
        <v>127</v>
      </c>
      <c r="Z130" s="217"/>
      <c r="AA130" s="217"/>
      <c r="AB130" s="217"/>
      <c r="AC130" s="217"/>
      <c r="AD130" s="217"/>
      <c r="AE130" s="217"/>
      <c r="AF130" s="217"/>
      <c r="AG130" s="217" t="s">
        <v>128</v>
      </c>
      <c r="AH130" s="217"/>
      <c r="AI130" s="217"/>
      <c r="AJ130" s="217"/>
      <c r="AK130" s="217"/>
      <c r="AL130" s="217"/>
      <c r="AM130" s="217"/>
      <c r="AN130" s="217"/>
      <c r="AO130" s="217"/>
      <c r="AP130" s="217"/>
      <c r="AQ130" s="217"/>
      <c r="AR130" s="217"/>
      <c r="AS130" s="217"/>
      <c r="AT130" s="217"/>
      <c r="AU130" s="217"/>
      <c r="AV130" s="217"/>
      <c r="AW130" s="217"/>
      <c r="AX130" s="217"/>
      <c r="AY130" s="217"/>
      <c r="AZ130" s="217"/>
      <c r="BA130" s="217"/>
      <c r="BB130" s="217"/>
      <c r="BC130" s="217"/>
      <c r="BD130" s="217"/>
      <c r="BE130" s="217"/>
      <c r="BF130" s="217"/>
      <c r="BG130" s="217"/>
      <c r="BH130" s="217"/>
    </row>
    <row r="131" spans="1:60" outlineLevel="1">
      <c r="A131" s="247">
        <v>36</v>
      </c>
      <c r="B131" s="248" t="s">
        <v>277</v>
      </c>
      <c r="C131" s="260" t="s">
        <v>278</v>
      </c>
      <c r="D131" s="249" t="s">
        <v>270</v>
      </c>
      <c r="E131" s="250">
        <v>1</v>
      </c>
      <c r="F131" s="251"/>
      <c r="G131" s="252">
        <f>ROUND(E131*F131,2)</f>
        <v>0</v>
      </c>
      <c r="H131" s="251"/>
      <c r="I131" s="252">
        <f>ROUND(E131*H131,2)</f>
        <v>0</v>
      </c>
      <c r="J131" s="251"/>
      <c r="K131" s="252">
        <f>ROUND(E131*J131,2)</f>
        <v>0</v>
      </c>
      <c r="L131" s="252">
        <v>21</v>
      </c>
      <c r="M131" s="252">
        <f>G131*(1+L131/100)</f>
        <v>0</v>
      </c>
      <c r="N131" s="250">
        <v>0</v>
      </c>
      <c r="O131" s="250">
        <f>ROUND(E131*N131,2)</f>
        <v>0</v>
      </c>
      <c r="P131" s="250">
        <v>0</v>
      </c>
      <c r="Q131" s="250">
        <f>ROUND(E131*P131,2)</f>
        <v>0</v>
      </c>
      <c r="R131" s="252"/>
      <c r="S131" s="252" t="s">
        <v>223</v>
      </c>
      <c r="T131" s="253" t="s">
        <v>252</v>
      </c>
      <c r="U131" s="227">
        <v>0</v>
      </c>
      <c r="V131" s="227">
        <f>ROUND(E131*U131,2)</f>
        <v>0</v>
      </c>
      <c r="W131" s="227"/>
      <c r="X131" s="227" t="s">
        <v>126</v>
      </c>
      <c r="Y131" s="227" t="s">
        <v>127</v>
      </c>
      <c r="Z131" s="217"/>
      <c r="AA131" s="217"/>
      <c r="AB131" s="217"/>
      <c r="AC131" s="217"/>
      <c r="AD131" s="217"/>
      <c r="AE131" s="217"/>
      <c r="AF131" s="217"/>
      <c r="AG131" s="217" t="s">
        <v>128</v>
      </c>
      <c r="AH131" s="217"/>
      <c r="AI131" s="217"/>
      <c r="AJ131" s="217"/>
      <c r="AK131" s="217"/>
      <c r="AL131" s="217"/>
      <c r="AM131" s="217"/>
      <c r="AN131" s="217"/>
      <c r="AO131" s="217"/>
      <c r="AP131" s="217"/>
      <c r="AQ131" s="217"/>
      <c r="AR131" s="217"/>
      <c r="AS131" s="217"/>
      <c r="AT131" s="217"/>
      <c r="AU131" s="217"/>
      <c r="AV131" s="217"/>
      <c r="AW131" s="217"/>
      <c r="AX131" s="217"/>
      <c r="AY131" s="217"/>
      <c r="AZ131" s="217"/>
      <c r="BA131" s="217"/>
      <c r="BB131" s="217"/>
      <c r="BC131" s="217"/>
      <c r="BD131" s="217"/>
      <c r="BE131" s="217"/>
      <c r="BF131" s="217"/>
      <c r="BG131" s="217"/>
      <c r="BH131" s="217"/>
    </row>
    <row r="132" spans="1:60" outlineLevel="1">
      <c r="A132" s="247">
        <v>37</v>
      </c>
      <c r="B132" s="248" t="s">
        <v>279</v>
      </c>
      <c r="C132" s="260" t="s">
        <v>280</v>
      </c>
      <c r="D132" s="249" t="s">
        <v>270</v>
      </c>
      <c r="E132" s="250">
        <v>1</v>
      </c>
      <c r="F132" s="251"/>
      <c r="G132" s="252">
        <f>ROUND(E132*F132,2)</f>
        <v>0</v>
      </c>
      <c r="H132" s="251"/>
      <c r="I132" s="252">
        <f>ROUND(E132*H132,2)</f>
        <v>0</v>
      </c>
      <c r="J132" s="251"/>
      <c r="K132" s="252">
        <f>ROUND(E132*J132,2)</f>
        <v>0</v>
      </c>
      <c r="L132" s="252">
        <v>21</v>
      </c>
      <c r="M132" s="252">
        <f>G132*(1+L132/100)</f>
        <v>0</v>
      </c>
      <c r="N132" s="250">
        <v>0</v>
      </c>
      <c r="O132" s="250">
        <f>ROUND(E132*N132,2)</f>
        <v>0</v>
      </c>
      <c r="P132" s="250">
        <v>0</v>
      </c>
      <c r="Q132" s="250">
        <f>ROUND(E132*P132,2)</f>
        <v>0</v>
      </c>
      <c r="R132" s="252"/>
      <c r="S132" s="252" t="s">
        <v>223</v>
      </c>
      <c r="T132" s="253" t="s">
        <v>252</v>
      </c>
      <c r="U132" s="227">
        <v>0</v>
      </c>
      <c r="V132" s="227">
        <f>ROUND(E132*U132,2)</f>
        <v>0</v>
      </c>
      <c r="W132" s="227"/>
      <c r="X132" s="227" t="s">
        <v>126</v>
      </c>
      <c r="Y132" s="227" t="s">
        <v>127</v>
      </c>
      <c r="Z132" s="217"/>
      <c r="AA132" s="217"/>
      <c r="AB132" s="217"/>
      <c r="AC132" s="217"/>
      <c r="AD132" s="217"/>
      <c r="AE132" s="217"/>
      <c r="AF132" s="217"/>
      <c r="AG132" s="217" t="s">
        <v>128</v>
      </c>
      <c r="AH132" s="217"/>
      <c r="AI132" s="217"/>
      <c r="AJ132" s="217"/>
      <c r="AK132" s="217"/>
      <c r="AL132" s="217"/>
      <c r="AM132" s="217"/>
      <c r="AN132" s="217"/>
      <c r="AO132" s="217"/>
      <c r="AP132" s="217"/>
      <c r="AQ132" s="217"/>
      <c r="AR132" s="217"/>
      <c r="AS132" s="217"/>
      <c r="AT132" s="217"/>
      <c r="AU132" s="217"/>
      <c r="AV132" s="217"/>
      <c r="AW132" s="217"/>
      <c r="AX132" s="217"/>
      <c r="AY132" s="217"/>
      <c r="AZ132" s="217"/>
      <c r="BA132" s="217"/>
      <c r="BB132" s="217"/>
      <c r="BC132" s="217"/>
      <c r="BD132" s="217"/>
      <c r="BE132" s="217"/>
      <c r="BF132" s="217"/>
      <c r="BG132" s="217"/>
      <c r="BH132" s="217"/>
    </row>
    <row r="133" spans="1:60" outlineLevel="1">
      <c r="A133" s="247">
        <v>38</v>
      </c>
      <c r="B133" s="248" t="s">
        <v>281</v>
      </c>
      <c r="C133" s="260" t="s">
        <v>282</v>
      </c>
      <c r="D133" s="249" t="s">
        <v>270</v>
      </c>
      <c r="E133" s="250">
        <v>1</v>
      </c>
      <c r="F133" s="251"/>
      <c r="G133" s="252">
        <f>ROUND(E133*F133,2)</f>
        <v>0</v>
      </c>
      <c r="H133" s="251"/>
      <c r="I133" s="252">
        <f>ROUND(E133*H133,2)</f>
        <v>0</v>
      </c>
      <c r="J133" s="251"/>
      <c r="K133" s="252">
        <f>ROUND(E133*J133,2)</f>
        <v>0</v>
      </c>
      <c r="L133" s="252">
        <v>21</v>
      </c>
      <c r="M133" s="252">
        <f>G133*(1+L133/100)</f>
        <v>0</v>
      </c>
      <c r="N133" s="250">
        <v>0</v>
      </c>
      <c r="O133" s="250">
        <f>ROUND(E133*N133,2)</f>
        <v>0</v>
      </c>
      <c r="P133" s="250">
        <v>0</v>
      </c>
      <c r="Q133" s="250">
        <f>ROUND(E133*P133,2)</f>
        <v>0</v>
      </c>
      <c r="R133" s="252"/>
      <c r="S133" s="252" t="s">
        <v>223</v>
      </c>
      <c r="T133" s="253" t="s">
        <v>252</v>
      </c>
      <c r="U133" s="227">
        <v>0</v>
      </c>
      <c r="V133" s="227">
        <f>ROUND(E133*U133,2)</f>
        <v>0</v>
      </c>
      <c r="W133" s="227"/>
      <c r="X133" s="227" t="s">
        <v>126</v>
      </c>
      <c r="Y133" s="227" t="s">
        <v>127</v>
      </c>
      <c r="Z133" s="217"/>
      <c r="AA133" s="217"/>
      <c r="AB133" s="217"/>
      <c r="AC133" s="217"/>
      <c r="AD133" s="217"/>
      <c r="AE133" s="217"/>
      <c r="AF133" s="217"/>
      <c r="AG133" s="217" t="s">
        <v>128</v>
      </c>
      <c r="AH133" s="217"/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7"/>
      <c r="AT133" s="217"/>
      <c r="AU133" s="217"/>
      <c r="AV133" s="217"/>
      <c r="AW133" s="217"/>
      <c r="AX133" s="217"/>
      <c r="AY133" s="217"/>
      <c r="AZ133" s="217"/>
      <c r="BA133" s="217"/>
      <c r="BB133" s="217"/>
      <c r="BC133" s="217"/>
      <c r="BD133" s="217"/>
      <c r="BE133" s="217"/>
      <c r="BF133" s="217"/>
      <c r="BG133" s="217"/>
      <c r="BH133" s="217"/>
    </row>
    <row r="134" spans="1:60" outlineLevel="1">
      <c r="A134" s="247">
        <v>39</v>
      </c>
      <c r="B134" s="248" t="s">
        <v>283</v>
      </c>
      <c r="C134" s="260" t="s">
        <v>284</v>
      </c>
      <c r="D134" s="249" t="s">
        <v>270</v>
      </c>
      <c r="E134" s="250">
        <v>1</v>
      </c>
      <c r="F134" s="251"/>
      <c r="G134" s="252">
        <f>ROUND(E134*F134,2)</f>
        <v>0</v>
      </c>
      <c r="H134" s="251"/>
      <c r="I134" s="252">
        <f>ROUND(E134*H134,2)</f>
        <v>0</v>
      </c>
      <c r="J134" s="251"/>
      <c r="K134" s="252">
        <f>ROUND(E134*J134,2)</f>
        <v>0</v>
      </c>
      <c r="L134" s="252">
        <v>21</v>
      </c>
      <c r="M134" s="252">
        <f>G134*(1+L134/100)</f>
        <v>0</v>
      </c>
      <c r="N134" s="250">
        <v>0</v>
      </c>
      <c r="O134" s="250">
        <f>ROUND(E134*N134,2)</f>
        <v>0</v>
      </c>
      <c r="P134" s="250">
        <v>0</v>
      </c>
      <c r="Q134" s="250">
        <f>ROUND(E134*P134,2)</f>
        <v>0</v>
      </c>
      <c r="R134" s="252"/>
      <c r="S134" s="252" t="s">
        <v>223</v>
      </c>
      <c r="T134" s="253" t="s">
        <v>252</v>
      </c>
      <c r="U134" s="227">
        <v>0</v>
      </c>
      <c r="V134" s="227">
        <f>ROUND(E134*U134,2)</f>
        <v>0</v>
      </c>
      <c r="W134" s="227"/>
      <c r="X134" s="227" t="s">
        <v>126</v>
      </c>
      <c r="Y134" s="227" t="s">
        <v>127</v>
      </c>
      <c r="Z134" s="217"/>
      <c r="AA134" s="217"/>
      <c r="AB134" s="217"/>
      <c r="AC134" s="217"/>
      <c r="AD134" s="217"/>
      <c r="AE134" s="217"/>
      <c r="AF134" s="217"/>
      <c r="AG134" s="217" t="s">
        <v>128</v>
      </c>
      <c r="AH134" s="217"/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217"/>
      <c r="AU134" s="217"/>
      <c r="AV134" s="217"/>
      <c r="AW134" s="217"/>
      <c r="AX134" s="217"/>
      <c r="AY134" s="217"/>
      <c r="AZ134" s="217"/>
      <c r="BA134" s="217"/>
      <c r="BB134" s="217"/>
      <c r="BC134" s="217"/>
      <c r="BD134" s="217"/>
      <c r="BE134" s="217"/>
      <c r="BF134" s="217"/>
      <c r="BG134" s="217"/>
      <c r="BH134" s="217"/>
    </row>
    <row r="135" spans="1:60" outlineLevel="1">
      <c r="A135" s="247">
        <v>40</v>
      </c>
      <c r="B135" s="248" t="s">
        <v>285</v>
      </c>
      <c r="C135" s="260" t="s">
        <v>286</v>
      </c>
      <c r="D135" s="249" t="s">
        <v>270</v>
      </c>
      <c r="E135" s="250">
        <v>4</v>
      </c>
      <c r="F135" s="251"/>
      <c r="G135" s="252">
        <f>ROUND(E135*F135,2)</f>
        <v>0</v>
      </c>
      <c r="H135" s="251"/>
      <c r="I135" s="252">
        <f>ROUND(E135*H135,2)</f>
        <v>0</v>
      </c>
      <c r="J135" s="251"/>
      <c r="K135" s="252">
        <f>ROUND(E135*J135,2)</f>
        <v>0</v>
      </c>
      <c r="L135" s="252">
        <v>21</v>
      </c>
      <c r="M135" s="252">
        <f>G135*(1+L135/100)</f>
        <v>0</v>
      </c>
      <c r="N135" s="250">
        <v>0</v>
      </c>
      <c r="O135" s="250">
        <f>ROUND(E135*N135,2)</f>
        <v>0</v>
      </c>
      <c r="P135" s="250">
        <v>0</v>
      </c>
      <c r="Q135" s="250">
        <f>ROUND(E135*P135,2)</f>
        <v>0</v>
      </c>
      <c r="R135" s="252"/>
      <c r="S135" s="252" t="s">
        <v>223</v>
      </c>
      <c r="T135" s="253" t="s">
        <v>252</v>
      </c>
      <c r="U135" s="227">
        <v>0</v>
      </c>
      <c r="V135" s="227">
        <f>ROUND(E135*U135,2)</f>
        <v>0</v>
      </c>
      <c r="W135" s="227"/>
      <c r="X135" s="227" t="s">
        <v>126</v>
      </c>
      <c r="Y135" s="227" t="s">
        <v>127</v>
      </c>
      <c r="Z135" s="217"/>
      <c r="AA135" s="217"/>
      <c r="AB135" s="217"/>
      <c r="AC135" s="217"/>
      <c r="AD135" s="217"/>
      <c r="AE135" s="217"/>
      <c r="AF135" s="217"/>
      <c r="AG135" s="217" t="s">
        <v>128</v>
      </c>
      <c r="AH135" s="217"/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</row>
    <row r="136" spans="1:60">
      <c r="A136" s="231" t="s">
        <v>119</v>
      </c>
      <c r="B136" s="232" t="s">
        <v>87</v>
      </c>
      <c r="C136" s="256" t="s">
        <v>88</v>
      </c>
      <c r="D136" s="233"/>
      <c r="E136" s="234"/>
      <c r="F136" s="235"/>
      <c r="G136" s="235">
        <f>SUMIF(AG137:AG145,"&lt;&gt;NOR",G137:G145)</f>
        <v>0</v>
      </c>
      <c r="H136" s="235"/>
      <c r="I136" s="235">
        <f>SUM(I137:I145)</f>
        <v>0</v>
      </c>
      <c r="J136" s="235"/>
      <c r="K136" s="235">
        <f>SUM(K137:K145)</f>
        <v>0</v>
      </c>
      <c r="L136" s="235"/>
      <c r="M136" s="235">
        <f>SUM(M137:M145)</f>
        <v>0</v>
      </c>
      <c r="N136" s="234"/>
      <c r="O136" s="234">
        <f>SUM(O137:O145)</f>
        <v>0</v>
      </c>
      <c r="P136" s="234"/>
      <c r="Q136" s="234">
        <f>SUM(Q137:Q145)</f>
        <v>0</v>
      </c>
      <c r="R136" s="235"/>
      <c r="S136" s="235"/>
      <c r="T136" s="236"/>
      <c r="U136" s="230"/>
      <c r="V136" s="230">
        <f>SUM(V137:V145)</f>
        <v>536.64</v>
      </c>
      <c r="W136" s="230"/>
      <c r="X136" s="230"/>
      <c r="Y136" s="230"/>
      <c r="AG136" t="s">
        <v>120</v>
      </c>
    </row>
    <row r="137" spans="1:60" ht="20.399999999999999" outlineLevel="1">
      <c r="A137" s="238">
        <v>41</v>
      </c>
      <c r="B137" s="239" t="s">
        <v>287</v>
      </c>
      <c r="C137" s="257" t="s">
        <v>288</v>
      </c>
      <c r="D137" s="240" t="s">
        <v>216</v>
      </c>
      <c r="E137" s="241">
        <v>227.8252</v>
      </c>
      <c r="F137" s="242"/>
      <c r="G137" s="243">
        <f>ROUND(E137*F137,2)</f>
        <v>0</v>
      </c>
      <c r="H137" s="242"/>
      <c r="I137" s="243">
        <f>ROUND(E137*H137,2)</f>
        <v>0</v>
      </c>
      <c r="J137" s="242"/>
      <c r="K137" s="243">
        <f>ROUND(E137*J137,2)</f>
        <v>0</v>
      </c>
      <c r="L137" s="243">
        <v>21</v>
      </c>
      <c r="M137" s="243">
        <f>G137*(1+L137/100)</f>
        <v>0</v>
      </c>
      <c r="N137" s="241">
        <v>0</v>
      </c>
      <c r="O137" s="241">
        <f>ROUND(E137*N137,2)</f>
        <v>0</v>
      </c>
      <c r="P137" s="241">
        <v>0</v>
      </c>
      <c r="Q137" s="241">
        <f>ROUND(E137*P137,2)</f>
        <v>0</v>
      </c>
      <c r="R137" s="243" t="s">
        <v>260</v>
      </c>
      <c r="S137" s="243" t="s">
        <v>186</v>
      </c>
      <c r="T137" s="244" t="s">
        <v>186</v>
      </c>
      <c r="U137" s="227">
        <v>0</v>
      </c>
      <c r="V137" s="227">
        <f>ROUND(E137*U137,2)</f>
        <v>0</v>
      </c>
      <c r="W137" s="227"/>
      <c r="X137" s="227" t="s">
        <v>126</v>
      </c>
      <c r="Y137" s="227" t="s">
        <v>127</v>
      </c>
      <c r="Z137" s="217"/>
      <c r="AA137" s="217"/>
      <c r="AB137" s="217"/>
      <c r="AC137" s="217"/>
      <c r="AD137" s="217"/>
      <c r="AE137" s="217"/>
      <c r="AF137" s="217"/>
      <c r="AG137" s="217" t="s">
        <v>128</v>
      </c>
      <c r="AH137" s="217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7"/>
      <c r="AY137" s="217"/>
      <c r="AZ137" s="217"/>
      <c r="BA137" s="217"/>
      <c r="BB137" s="217"/>
      <c r="BC137" s="217"/>
      <c r="BD137" s="217"/>
      <c r="BE137" s="217"/>
      <c r="BF137" s="217"/>
      <c r="BG137" s="217"/>
      <c r="BH137" s="217"/>
    </row>
    <row r="138" spans="1:60" outlineLevel="2">
      <c r="A138" s="224"/>
      <c r="B138" s="225"/>
      <c r="C138" s="259" t="s">
        <v>289</v>
      </c>
      <c r="D138" s="228"/>
      <c r="E138" s="229">
        <v>227.8252</v>
      </c>
      <c r="F138" s="227"/>
      <c r="G138" s="227"/>
      <c r="H138" s="227"/>
      <c r="I138" s="227"/>
      <c r="J138" s="227"/>
      <c r="K138" s="227"/>
      <c r="L138" s="227"/>
      <c r="M138" s="227"/>
      <c r="N138" s="226"/>
      <c r="O138" s="226"/>
      <c r="P138" s="226"/>
      <c r="Q138" s="226"/>
      <c r="R138" s="227"/>
      <c r="S138" s="227"/>
      <c r="T138" s="227"/>
      <c r="U138" s="227"/>
      <c r="V138" s="227"/>
      <c r="W138" s="227"/>
      <c r="X138" s="227"/>
      <c r="Y138" s="227"/>
      <c r="Z138" s="217"/>
      <c r="AA138" s="217"/>
      <c r="AB138" s="217"/>
      <c r="AC138" s="217"/>
      <c r="AD138" s="217"/>
      <c r="AE138" s="217"/>
      <c r="AF138" s="217"/>
      <c r="AG138" s="217" t="s">
        <v>132</v>
      </c>
      <c r="AH138" s="217">
        <v>0</v>
      </c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7"/>
      <c r="AY138" s="217"/>
      <c r="AZ138" s="217"/>
      <c r="BA138" s="217"/>
      <c r="BB138" s="217"/>
      <c r="BC138" s="217"/>
      <c r="BD138" s="217"/>
      <c r="BE138" s="217"/>
      <c r="BF138" s="217"/>
      <c r="BG138" s="217"/>
      <c r="BH138" s="217"/>
    </row>
    <row r="139" spans="1:60" ht="20.399999999999999" outlineLevel="1">
      <c r="A139" s="238">
        <v>42</v>
      </c>
      <c r="B139" s="239" t="s">
        <v>290</v>
      </c>
      <c r="C139" s="257" t="s">
        <v>291</v>
      </c>
      <c r="D139" s="240" t="s">
        <v>216</v>
      </c>
      <c r="E139" s="241">
        <v>97.02</v>
      </c>
      <c r="F139" s="242"/>
      <c r="G139" s="243">
        <f>ROUND(E139*F139,2)</f>
        <v>0</v>
      </c>
      <c r="H139" s="242"/>
      <c r="I139" s="243">
        <f>ROUND(E139*H139,2)</f>
        <v>0</v>
      </c>
      <c r="J139" s="242"/>
      <c r="K139" s="243">
        <f>ROUND(E139*J139,2)</f>
        <v>0</v>
      </c>
      <c r="L139" s="243">
        <v>21</v>
      </c>
      <c r="M139" s="243">
        <f>G139*(1+L139/100)</f>
        <v>0</v>
      </c>
      <c r="N139" s="241">
        <v>0</v>
      </c>
      <c r="O139" s="241">
        <f>ROUND(E139*N139,2)</f>
        <v>0</v>
      </c>
      <c r="P139" s="241">
        <v>0</v>
      </c>
      <c r="Q139" s="241">
        <f>ROUND(E139*P139,2)</f>
        <v>0</v>
      </c>
      <c r="R139" s="243" t="s">
        <v>260</v>
      </c>
      <c r="S139" s="243" t="s">
        <v>125</v>
      </c>
      <c r="T139" s="244" t="s">
        <v>125</v>
      </c>
      <c r="U139" s="227">
        <v>0</v>
      </c>
      <c r="V139" s="227">
        <f>ROUND(E139*U139,2)</f>
        <v>0</v>
      </c>
      <c r="W139" s="227"/>
      <c r="X139" s="227" t="s">
        <v>126</v>
      </c>
      <c r="Y139" s="227" t="s">
        <v>127</v>
      </c>
      <c r="Z139" s="217"/>
      <c r="AA139" s="217"/>
      <c r="AB139" s="217"/>
      <c r="AC139" s="217"/>
      <c r="AD139" s="217"/>
      <c r="AE139" s="217"/>
      <c r="AF139" s="217"/>
      <c r="AG139" s="217" t="s">
        <v>128</v>
      </c>
      <c r="AH139" s="217"/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7"/>
      <c r="AY139" s="217"/>
      <c r="AZ139" s="217"/>
      <c r="BA139" s="217"/>
      <c r="BB139" s="217"/>
      <c r="BC139" s="217"/>
      <c r="BD139" s="217"/>
      <c r="BE139" s="217"/>
      <c r="BF139" s="217"/>
      <c r="BG139" s="217"/>
      <c r="BH139" s="217"/>
    </row>
    <row r="140" spans="1:60" outlineLevel="2">
      <c r="A140" s="224"/>
      <c r="B140" s="225"/>
      <c r="C140" s="259" t="s">
        <v>292</v>
      </c>
      <c r="D140" s="228"/>
      <c r="E140" s="229">
        <v>97.02</v>
      </c>
      <c r="F140" s="227"/>
      <c r="G140" s="227"/>
      <c r="H140" s="227"/>
      <c r="I140" s="227"/>
      <c r="J140" s="227"/>
      <c r="K140" s="227"/>
      <c r="L140" s="227"/>
      <c r="M140" s="227"/>
      <c r="N140" s="226"/>
      <c r="O140" s="226"/>
      <c r="P140" s="226"/>
      <c r="Q140" s="226"/>
      <c r="R140" s="227"/>
      <c r="S140" s="227"/>
      <c r="T140" s="227"/>
      <c r="U140" s="227"/>
      <c r="V140" s="227"/>
      <c r="W140" s="227"/>
      <c r="X140" s="227"/>
      <c r="Y140" s="227"/>
      <c r="Z140" s="217"/>
      <c r="AA140" s="217"/>
      <c r="AB140" s="217"/>
      <c r="AC140" s="217"/>
      <c r="AD140" s="217"/>
      <c r="AE140" s="217"/>
      <c r="AF140" s="217"/>
      <c r="AG140" s="217" t="s">
        <v>132</v>
      </c>
      <c r="AH140" s="217">
        <v>0</v>
      </c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7"/>
      <c r="AY140" s="217"/>
      <c r="AZ140" s="217"/>
      <c r="BA140" s="217"/>
      <c r="BB140" s="217"/>
      <c r="BC140" s="217"/>
      <c r="BD140" s="217"/>
      <c r="BE140" s="217"/>
      <c r="BF140" s="217"/>
      <c r="BG140" s="217"/>
      <c r="BH140" s="217"/>
    </row>
    <row r="141" spans="1:60" outlineLevel="1">
      <c r="A141" s="238">
        <v>43</v>
      </c>
      <c r="B141" s="239" t="s">
        <v>293</v>
      </c>
      <c r="C141" s="257" t="s">
        <v>294</v>
      </c>
      <c r="D141" s="240" t="s">
        <v>216</v>
      </c>
      <c r="E141" s="241">
        <v>324.84519999999998</v>
      </c>
      <c r="F141" s="242"/>
      <c r="G141" s="243">
        <f>ROUND(E141*F141,2)</f>
        <v>0</v>
      </c>
      <c r="H141" s="242"/>
      <c r="I141" s="243">
        <f>ROUND(E141*H141,2)</f>
        <v>0</v>
      </c>
      <c r="J141" s="242"/>
      <c r="K141" s="243">
        <f>ROUND(E141*J141,2)</f>
        <v>0</v>
      </c>
      <c r="L141" s="243">
        <v>21</v>
      </c>
      <c r="M141" s="243">
        <f>G141*(1+L141/100)</f>
        <v>0</v>
      </c>
      <c r="N141" s="241">
        <v>0</v>
      </c>
      <c r="O141" s="241">
        <f>ROUND(E141*N141,2)</f>
        <v>0</v>
      </c>
      <c r="P141" s="241">
        <v>0</v>
      </c>
      <c r="Q141" s="241">
        <f>ROUND(E141*P141,2)</f>
        <v>0</v>
      </c>
      <c r="R141" s="243" t="s">
        <v>260</v>
      </c>
      <c r="S141" s="243" t="s">
        <v>125</v>
      </c>
      <c r="T141" s="244" t="s">
        <v>125</v>
      </c>
      <c r="U141" s="227">
        <v>0.49</v>
      </c>
      <c r="V141" s="227">
        <f>ROUND(E141*U141,2)</f>
        <v>159.16999999999999</v>
      </c>
      <c r="W141" s="227"/>
      <c r="X141" s="227" t="s">
        <v>295</v>
      </c>
      <c r="Y141" s="227" t="s">
        <v>127</v>
      </c>
      <c r="Z141" s="217"/>
      <c r="AA141" s="217"/>
      <c r="AB141" s="217"/>
      <c r="AC141" s="217"/>
      <c r="AD141" s="217"/>
      <c r="AE141" s="217"/>
      <c r="AF141" s="217"/>
      <c r="AG141" s="217" t="s">
        <v>296</v>
      </c>
      <c r="AH141" s="217"/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217"/>
      <c r="AU141" s="217"/>
      <c r="AV141" s="217"/>
      <c r="AW141" s="217"/>
      <c r="AX141" s="217"/>
      <c r="AY141" s="217"/>
      <c r="AZ141" s="217"/>
      <c r="BA141" s="217"/>
      <c r="BB141" s="217"/>
      <c r="BC141" s="217"/>
      <c r="BD141" s="217"/>
      <c r="BE141" s="217"/>
      <c r="BF141" s="217"/>
      <c r="BG141" s="217"/>
      <c r="BH141" s="217"/>
    </row>
    <row r="142" spans="1:60" outlineLevel="2">
      <c r="A142" s="224"/>
      <c r="B142" s="225"/>
      <c r="C142" s="261" t="s">
        <v>297</v>
      </c>
      <c r="D142" s="254"/>
      <c r="E142" s="254"/>
      <c r="F142" s="254"/>
      <c r="G142" s="254"/>
      <c r="H142" s="227"/>
      <c r="I142" s="227"/>
      <c r="J142" s="227"/>
      <c r="K142" s="227"/>
      <c r="L142" s="227"/>
      <c r="M142" s="227"/>
      <c r="N142" s="226"/>
      <c r="O142" s="226"/>
      <c r="P142" s="226"/>
      <c r="Q142" s="226"/>
      <c r="R142" s="227"/>
      <c r="S142" s="227"/>
      <c r="T142" s="227"/>
      <c r="U142" s="227"/>
      <c r="V142" s="227"/>
      <c r="W142" s="227"/>
      <c r="X142" s="227"/>
      <c r="Y142" s="227"/>
      <c r="Z142" s="217"/>
      <c r="AA142" s="217"/>
      <c r="AB142" s="217"/>
      <c r="AC142" s="217"/>
      <c r="AD142" s="217"/>
      <c r="AE142" s="217"/>
      <c r="AF142" s="217"/>
      <c r="AG142" s="217" t="s">
        <v>298</v>
      </c>
      <c r="AH142" s="217"/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  <c r="AT142" s="217"/>
      <c r="AU142" s="217"/>
      <c r="AV142" s="217"/>
      <c r="AW142" s="217"/>
      <c r="AX142" s="217"/>
      <c r="AY142" s="217"/>
      <c r="AZ142" s="217"/>
      <c r="BA142" s="217"/>
      <c r="BB142" s="217"/>
      <c r="BC142" s="217"/>
      <c r="BD142" s="217"/>
      <c r="BE142" s="217"/>
      <c r="BF142" s="217"/>
      <c r="BG142" s="217"/>
      <c r="BH142" s="217"/>
    </row>
    <row r="143" spans="1:60" outlineLevel="1">
      <c r="A143" s="247">
        <v>44</v>
      </c>
      <c r="B143" s="248" t="s">
        <v>299</v>
      </c>
      <c r="C143" s="260" t="s">
        <v>300</v>
      </c>
      <c r="D143" s="249" t="s">
        <v>216</v>
      </c>
      <c r="E143" s="250">
        <v>3248.4520000000002</v>
      </c>
      <c r="F143" s="251"/>
      <c r="G143" s="252">
        <f>ROUND(E143*F143,2)</f>
        <v>0</v>
      </c>
      <c r="H143" s="251"/>
      <c r="I143" s="252">
        <f>ROUND(E143*H143,2)</f>
        <v>0</v>
      </c>
      <c r="J143" s="251"/>
      <c r="K143" s="252">
        <f>ROUND(E143*J143,2)</f>
        <v>0</v>
      </c>
      <c r="L143" s="252">
        <v>21</v>
      </c>
      <c r="M143" s="252">
        <f>G143*(1+L143/100)</f>
        <v>0</v>
      </c>
      <c r="N143" s="250">
        <v>0</v>
      </c>
      <c r="O143" s="250">
        <f>ROUND(E143*N143,2)</f>
        <v>0</v>
      </c>
      <c r="P143" s="250">
        <v>0</v>
      </c>
      <c r="Q143" s="250">
        <f>ROUND(E143*P143,2)</f>
        <v>0</v>
      </c>
      <c r="R143" s="252" t="s">
        <v>260</v>
      </c>
      <c r="S143" s="252" t="s">
        <v>125</v>
      </c>
      <c r="T143" s="253" t="s">
        <v>125</v>
      </c>
      <c r="U143" s="227">
        <v>0</v>
      </c>
      <c r="V143" s="227">
        <f>ROUND(E143*U143,2)</f>
        <v>0</v>
      </c>
      <c r="W143" s="227"/>
      <c r="X143" s="227" t="s">
        <v>295</v>
      </c>
      <c r="Y143" s="227" t="s">
        <v>127</v>
      </c>
      <c r="Z143" s="217"/>
      <c r="AA143" s="217"/>
      <c r="AB143" s="217"/>
      <c r="AC143" s="217"/>
      <c r="AD143" s="217"/>
      <c r="AE143" s="217"/>
      <c r="AF143" s="217"/>
      <c r="AG143" s="217" t="s">
        <v>296</v>
      </c>
      <c r="AH143" s="217"/>
      <c r="AI143" s="217"/>
      <c r="AJ143" s="217"/>
      <c r="AK143" s="217"/>
      <c r="AL143" s="217"/>
      <c r="AM143" s="217"/>
      <c r="AN143" s="217"/>
      <c r="AO143" s="217"/>
      <c r="AP143" s="217"/>
      <c r="AQ143" s="217"/>
      <c r="AR143" s="217"/>
      <c r="AS143" s="217"/>
      <c r="AT143" s="217"/>
      <c r="AU143" s="217"/>
      <c r="AV143" s="217"/>
      <c r="AW143" s="217"/>
      <c r="AX143" s="217"/>
      <c r="AY143" s="217"/>
      <c r="AZ143" s="217"/>
      <c r="BA143" s="217"/>
      <c r="BB143" s="217"/>
      <c r="BC143" s="217"/>
      <c r="BD143" s="217"/>
      <c r="BE143" s="217"/>
      <c r="BF143" s="217"/>
      <c r="BG143" s="217"/>
      <c r="BH143" s="217"/>
    </row>
    <row r="144" spans="1:60" outlineLevel="1">
      <c r="A144" s="247">
        <v>45</v>
      </c>
      <c r="B144" s="248" t="s">
        <v>301</v>
      </c>
      <c r="C144" s="260" t="s">
        <v>302</v>
      </c>
      <c r="D144" s="249" t="s">
        <v>216</v>
      </c>
      <c r="E144" s="250">
        <v>324.84519999999998</v>
      </c>
      <c r="F144" s="251"/>
      <c r="G144" s="252">
        <f>ROUND(E144*F144,2)</f>
        <v>0</v>
      </c>
      <c r="H144" s="251"/>
      <c r="I144" s="252">
        <f>ROUND(E144*H144,2)</f>
        <v>0</v>
      </c>
      <c r="J144" s="251"/>
      <c r="K144" s="252">
        <f>ROUND(E144*J144,2)</f>
        <v>0</v>
      </c>
      <c r="L144" s="252">
        <v>21</v>
      </c>
      <c r="M144" s="252">
        <f>G144*(1+L144/100)</f>
        <v>0</v>
      </c>
      <c r="N144" s="250">
        <v>0</v>
      </c>
      <c r="O144" s="250">
        <f>ROUND(E144*N144,2)</f>
        <v>0</v>
      </c>
      <c r="P144" s="250">
        <v>0</v>
      </c>
      <c r="Q144" s="250">
        <f>ROUND(E144*P144,2)</f>
        <v>0</v>
      </c>
      <c r="R144" s="252" t="s">
        <v>260</v>
      </c>
      <c r="S144" s="252" t="s">
        <v>125</v>
      </c>
      <c r="T144" s="253" t="s">
        <v>125</v>
      </c>
      <c r="U144" s="227">
        <v>0.94199999999999995</v>
      </c>
      <c r="V144" s="227">
        <f>ROUND(E144*U144,2)</f>
        <v>306</v>
      </c>
      <c r="W144" s="227"/>
      <c r="X144" s="227" t="s">
        <v>295</v>
      </c>
      <c r="Y144" s="227" t="s">
        <v>127</v>
      </c>
      <c r="Z144" s="217"/>
      <c r="AA144" s="217"/>
      <c r="AB144" s="217"/>
      <c r="AC144" s="217"/>
      <c r="AD144" s="217"/>
      <c r="AE144" s="217"/>
      <c r="AF144" s="217"/>
      <c r="AG144" s="217" t="s">
        <v>296</v>
      </c>
      <c r="AH144" s="217"/>
      <c r="AI144" s="217"/>
      <c r="AJ144" s="217"/>
      <c r="AK144" s="217"/>
      <c r="AL144" s="217"/>
      <c r="AM144" s="217"/>
      <c r="AN144" s="217"/>
      <c r="AO144" s="217"/>
      <c r="AP144" s="217"/>
      <c r="AQ144" s="217"/>
      <c r="AR144" s="217"/>
      <c r="AS144" s="217"/>
      <c r="AT144" s="217"/>
      <c r="AU144" s="217"/>
      <c r="AV144" s="217"/>
      <c r="AW144" s="217"/>
      <c r="AX144" s="217"/>
      <c r="AY144" s="217"/>
      <c r="AZ144" s="217"/>
      <c r="BA144" s="217"/>
      <c r="BB144" s="217"/>
      <c r="BC144" s="217"/>
      <c r="BD144" s="217"/>
      <c r="BE144" s="217"/>
      <c r="BF144" s="217"/>
      <c r="BG144" s="217"/>
      <c r="BH144" s="217"/>
    </row>
    <row r="145" spans="1:60" outlineLevel="1">
      <c r="A145" s="247">
        <v>46</v>
      </c>
      <c r="B145" s="248" t="s">
        <v>303</v>
      </c>
      <c r="C145" s="260" t="s">
        <v>304</v>
      </c>
      <c r="D145" s="249" t="s">
        <v>216</v>
      </c>
      <c r="E145" s="250">
        <v>649.69039999999995</v>
      </c>
      <c r="F145" s="251"/>
      <c r="G145" s="252">
        <f>ROUND(E145*F145,2)</f>
        <v>0</v>
      </c>
      <c r="H145" s="251"/>
      <c r="I145" s="252">
        <f>ROUND(E145*H145,2)</f>
        <v>0</v>
      </c>
      <c r="J145" s="251"/>
      <c r="K145" s="252">
        <f>ROUND(E145*J145,2)</f>
        <v>0</v>
      </c>
      <c r="L145" s="252">
        <v>21</v>
      </c>
      <c r="M145" s="252">
        <f>G145*(1+L145/100)</f>
        <v>0</v>
      </c>
      <c r="N145" s="250">
        <v>0</v>
      </c>
      <c r="O145" s="250">
        <f>ROUND(E145*N145,2)</f>
        <v>0</v>
      </c>
      <c r="P145" s="250">
        <v>0</v>
      </c>
      <c r="Q145" s="250">
        <f>ROUND(E145*P145,2)</f>
        <v>0</v>
      </c>
      <c r="R145" s="252" t="s">
        <v>260</v>
      </c>
      <c r="S145" s="252" t="s">
        <v>125</v>
      </c>
      <c r="T145" s="253" t="s">
        <v>125</v>
      </c>
      <c r="U145" s="227">
        <v>0.11</v>
      </c>
      <c r="V145" s="227">
        <f>ROUND(E145*U145,2)</f>
        <v>71.47</v>
      </c>
      <c r="W145" s="227"/>
      <c r="X145" s="227" t="s">
        <v>295</v>
      </c>
      <c r="Y145" s="227" t="s">
        <v>127</v>
      </c>
      <c r="Z145" s="217"/>
      <c r="AA145" s="217"/>
      <c r="AB145" s="217"/>
      <c r="AC145" s="217"/>
      <c r="AD145" s="217"/>
      <c r="AE145" s="217"/>
      <c r="AF145" s="217"/>
      <c r="AG145" s="217" t="s">
        <v>296</v>
      </c>
      <c r="AH145" s="217"/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7"/>
      <c r="AT145" s="217"/>
      <c r="AU145" s="217"/>
      <c r="AV145" s="217"/>
      <c r="AW145" s="217"/>
      <c r="AX145" s="217"/>
      <c r="AY145" s="217"/>
      <c r="AZ145" s="217"/>
      <c r="BA145" s="217"/>
      <c r="BB145" s="217"/>
      <c r="BC145" s="217"/>
      <c r="BD145" s="217"/>
      <c r="BE145" s="217"/>
      <c r="BF145" s="217"/>
      <c r="BG145" s="217"/>
      <c r="BH145" s="217"/>
    </row>
    <row r="146" spans="1:60">
      <c r="A146" s="231" t="s">
        <v>119</v>
      </c>
      <c r="B146" s="232" t="s">
        <v>90</v>
      </c>
      <c r="C146" s="256" t="s">
        <v>27</v>
      </c>
      <c r="D146" s="233"/>
      <c r="E146" s="234"/>
      <c r="F146" s="235"/>
      <c r="G146" s="235">
        <f>SUMIF(AG147:AG155,"&lt;&gt;NOR",G147:G155)</f>
        <v>0</v>
      </c>
      <c r="H146" s="235"/>
      <c r="I146" s="235">
        <f>SUM(I147:I155)</f>
        <v>0</v>
      </c>
      <c r="J146" s="235"/>
      <c r="K146" s="235">
        <f>SUM(K147:K155)</f>
        <v>0</v>
      </c>
      <c r="L146" s="235"/>
      <c r="M146" s="235">
        <f>SUM(M147:M155)</f>
        <v>0</v>
      </c>
      <c r="N146" s="234"/>
      <c r="O146" s="234">
        <f>SUM(O147:O155)</f>
        <v>0</v>
      </c>
      <c r="P146" s="234"/>
      <c r="Q146" s="234">
        <f>SUM(Q147:Q155)</f>
        <v>0</v>
      </c>
      <c r="R146" s="235"/>
      <c r="S146" s="235"/>
      <c r="T146" s="236"/>
      <c r="U146" s="230"/>
      <c r="V146" s="230">
        <f>SUM(V147:V155)</f>
        <v>0</v>
      </c>
      <c r="W146" s="230"/>
      <c r="X146" s="230"/>
      <c r="Y146" s="230"/>
      <c r="AG146" t="s">
        <v>120</v>
      </c>
    </row>
    <row r="147" spans="1:60" outlineLevel="1">
      <c r="A147" s="238">
        <v>47</v>
      </c>
      <c r="B147" s="239" t="s">
        <v>305</v>
      </c>
      <c r="C147" s="257" t="s">
        <v>306</v>
      </c>
      <c r="D147" s="240" t="s">
        <v>307</v>
      </c>
      <c r="E147" s="241">
        <v>1</v>
      </c>
      <c r="F147" s="242"/>
      <c r="G147" s="243">
        <f>ROUND(E147*F147,2)</f>
        <v>0</v>
      </c>
      <c r="H147" s="242"/>
      <c r="I147" s="243">
        <f>ROUND(E147*H147,2)</f>
        <v>0</v>
      </c>
      <c r="J147" s="242"/>
      <c r="K147" s="243">
        <f>ROUND(E147*J147,2)</f>
        <v>0</v>
      </c>
      <c r="L147" s="243">
        <v>21</v>
      </c>
      <c r="M147" s="243">
        <f>G147*(1+L147/100)</f>
        <v>0</v>
      </c>
      <c r="N147" s="241">
        <v>0</v>
      </c>
      <c r="O147" s="241">
        <f>ROUND(E147*N147,2)</f>
        <v>0</v>
      </c>
      <c r="P147" s="241">
        <v>0</v>
      </c>
      <c r="Q147" s="241">
        <f>ROUND(E147*P147,2)</f>
        <v>0</v>
      </c>
      <c r="R147" s="243"/>
      <c r="S147" s="243" t="s">
        <v>125</v>
      </c>
      <c r="T147" s="244" t="s">
        <v>252</v>
      </c>
      <c r="U147" s="227">
        <v>0</v>
      </c>
      <c r="V147" s="227">
        <f>ROUND(E147*U147,2)</f>
        <v>0</v>
      </c>
      <c r="W147" s="227"/>
      <c r="X147" s="227" t="s">
        <v>308</v>
      </c>
      <c r="Y147" s="227" t="s">
        <v>127</v>
      </c>
      <c r="Z147" s="217"/>
      <c r="AA147" s="217"/>
      <c r="AB147" s="217"/>
      <c r="AC147" s="217"/>
      <c r="AD147" s="217"/>
      <c r="AE147" s="217"/>
      <c r="AF147" s="217"/>
      <c r="AG147" s="217" t="s">
        <v>309</v>
      </c>
      <c r="AH147" s="217"/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7"/>
      <c r="AT147" s="217"/>
      <c r="AU147" s="217"/>
      <c r="AV147" s="217"/>
      <c r="AW147" s="217"/>
      <c r="AX147" s="217"/>
      <c r="AY147" s="217"/>
      <c r="AZ147" s="217"/>
      <c r="BA147" s="217"/>
      <c r="BB147" s="217"/>
      <c r="BC147" s="217"/>
      <c r="BD147" s="217"/>
      <c r="BE147" s="217"/>
      <c r="BF147" s="217"/>
      <c r="BG147" s="217"/>
      <c r="BH147" s="217"/>
    </row>
    <row r="148" spans="1:60" outlineLevel="2">
      <c r="A148" s="224"/>
      <c r="B148" s="225"/>
      <c r="C148" s="261" t="s">
        <v>310</v>
      </c>
      <c r="D148" s="254"/>
      <c r="E148" s="254"/>
      <c r="F148" s="254"/>
      <c r="G148" s="254"/>
      <c r="H148" s="227"/>
      <c r="I148" s="227"/>
      <c r="J148" s="227"/>
      <c r="K148" s="227"/>
      <c r="L148" s="227"/>
      <c r="M148" s="227"/>
      <c r="N148" s="226"/>
      <c r="O148" s="226"/>
      <c r="P148" s="226"/>
      <c r="Q148" s="226"/>
      <c r="R148" s="227"/>
      <c r="S148" s="227"/>
      <c r="T148" s="227"/>
      <c r="U148" s="227"/>
      <c r="V148" s="227"/>
      <c r="W148" s="227"/>
      <c r="X148" s="227"/>
      <c r="Y148" s="227"/>
      <c r="Z148" s="217"/>
      <c r="AA148" s="217"/>
      <c r="AB148" s="217"/>
      <c r="AC148" s="217"/>
      <c r="AD148" s="217"/>
      <c r="AE148" s="217"/>
      <c r="AF148" s="217"/>
      <c r="AG148" s="217" t="s">
        <v>298</v>
      </c>
      <c r="AH148" s="217"/>
      <c r="AI148" s="217"/>
      <c r="AJ148" s="217"/>
      <c r="AK148" s="217"/>
      <c r="AL148" s="217"/>
      <c r="AM148" s="217"/>
      <c r="AN148" s="217"/>
      <c r="AO148" s="217"/>
      <c r="AP148" s="217"/>
      <c r="AQ148" s="217"/>
      <c r="AR148" s="217"/>
      <c r="AS148" s="217"/>
      <c r="AT148" s="217"/>
      <c r="AU148" s="217"/>
      <c r="AV148" s="217"/>
      <c r="AW148" s="217"/>
      <c r="AX148" s="217"/>
      <c r="AY148" s="217"/>
      <c r="AZ148" s="217"/>
      <c r="BA148" s="217"/>
      <c r="BB148" s="217"/>
      <c r="BC148" s="217"/>
      <c r="BD148" s="217"/>
      <c r="BE148" s="217"/>
      <c r="BF148" s="217"/>
      <c r="BG148" s="217"/>
      <c r="BH148" s="217"/>
    </row>
    <row r="149" spans="1:60" outlineLevel="3">
      <c r="A149" s="224"/>
      <c r="B149" s="225"/>
      <c r="C149" s="262" t="s">
        <v>311</v>
      </c>
      <c r="D149" s="255"/>
      <c r="E149" s="255"/>
      <c r="F149" s="255"/>
      <c r="G149" s="255"/>
      <c r="H149" s="227"/>
      <c r="I149" s="227"/>
      <c r="J149" s="227"/>
      <c r="K149" s="227"/>
      <c r="L149" s="227"/>
      <c r="M149" s="227"/>
      <c r="N149" s="226"/>
      <c r="O149" s="226"/>
      <c r="P149" s="226"/>
      <c r="Q149" s="226"/>
      <c r="R149" s="227"/>
      <c r="S149" s="227"/>
      <c r="T149" s="227"/>
      <c r="U149" s="227"/>
      <c r="V149" s="227"/>
      <c r="W149" s="227"/>
      <c r="X149" s="227"/>
      <c r="Y149" s="227"/>
      <c r="Z149" s="217"/>
      <c r="AA149" s="217"/>
      <c r="AB149" s="217"/>
      <c r="AC149" s="217"/>
      <c r="AD149" s="217"/>
      <c r="AE149" s="217"/>
      <c r="AF149" s="217"/>
      <c r="AG149" s="217" t="s">
        <v>298</v>
      </c>
      <c r="AH149" s="217"/>
      <c r="AI149" s="217"/>
      <c r="AJ149" s="217"/>
      <c r="AK149" s="217"/>
      <c r="AL149" s="217"/>
      <c r="AM149" s="217"/>
      <c r="AN149" s="217"/>
      <c r="AO149" s="217"/>
      <c r="AP149" s="217"/>
      <c r="AQ149" s="217"/>
      <c r="AR149" s="217"/>
      <c r="AS149" s="217"/>
      <c r="AT149" s="217"/>
      <c r="AU149" s="217"/>
      <c r="AV149" s="217"/>
      <c r="AW149" s="217"/>
      <c r="AX149" s="217"/>
      <c r="AY149" s="217"/>
      <c r="AZ149" s="217"/>
      <c r="BA149" s="246" t="str">
        <f>C149</f>
        <v>Vyhotovení protokolu o vytyčení stavby se seznamem souřadnic vytyčených bodů a jejich polohopisnými (S-JTSK) a výškopisnými (Bpv) hodnotami.</v>
      </c>
      <c r="BB149" s="217"/>
      <c r="BC149" s="217"/>
      <c r="BD149" s="217"/>
      <c r="BE149" s="217"/>
      <c r="BF149" s="217"/>
      <c r="BG149" s="217"/>
      <c r="BH149" s="217"/>
    </row>
    <row r="150" spans="1:60" outlineLevel="1">
      <c r="A150" s="238">
        <v>48</v>
      </c>
      <c r="B150" s="239" t="s">
        <v>312</v>
      </c>
      <c r="C150" s="257" t="s">
        <v>313</v>
      </c>
      <c r="D150" s="240" t="s">
        <v>307</v>
      </c>
      <c r="E150" s="241">
        <v>1</v>
      </c>
      <c r="F150" s="242"/>
      <c r="G150" s="243">
        <f>ROUND(E150*F150,2)</f>
        <v>0</v>
      </c>
      <c r="H150" s="242"/>
      <c r="I150" s="243">
        <f>ROUND(E150*H150,2)</f>
        <v>0</v>
      </c>
      <c r="J150" s="242"/>
      <c r="K150" s="243">
        <f>ROUND(E150*J150,2)</f>
        <v>0</v>
      </c>
      <c r="L150" s="243">
        <v>21</v>
      </c>
      <c r="M150" s="243">
        <f>G150*(1+L150/100)</f>
        <v>0</v>
      </c>
      <c r="N150" s="241">
        <v>0</v>
      </c>
      <c r="O150" s="241">
        <f>ROUND(E150*N150,2)</f>
        <v>0</v>
      </c>
      <c r="P150" s="241">
        <v>0</v>
      </c>
      <c r="Q150" s="241">
        <f>ROUND(E150*P150,2)</f>
        <v>0</v>
      </c>
      <c r="R150" s="243"/>
      <c r="S150" s="243" t="s">
        <v>125</v>
      </c>
      <c r="T150" s="244" t="s">
        <v>252</v>
      </c>
      <c r="U150" s="227">
        <v>0</v>
      </c>
      <c r="V150" s="227">
        <f>ROUND(E150*U150,2)</f>
        <v>0</v>
      </c>
      <c r="W150" s="227"/>
      <c r="X150" s="227" t="s">
        <v>308</v>
      </c>
      <c r="Y150" s="227" t="s">
        <v>127</v>
      </c>
      <c r="Z150" s="217"/>
      <c r="AA150" s="217"/>
      <c r="AB150" s="217"/>
      <c r="AC150" s="217"/>
      <c r="AD150" s="217"/>
      <c r="AE150" s="217"/>
      <c r="AF150" s="217"/>
      <c r="AG150" s="217" t="s">
        <v>309</v>
      </c>
      <c r="AH150" s="217"/>
      <c r="AI150" s="217"/>
      <c r="AJ150" s="217"/>
      <c r="AK150" s="217"/>
      <c r="AL150" s="217"/>
      <c r="AM150" s="217"/>
      <c r="AN150" s="217"/>
      <c r="AO150" s="217"/>
      <c r="AP150" s="217"/>
      <c r="AQ150" s="217"/>
      <c r="AR150" s="217"/>
      <c r="AS150" s="217"/>
      <c r="AT150" s="217"/>
      <c r="AU150" s="217"/>
      <c r="AV150" s="217"/>
      <c r="AW150" s="217"/>
      <c r="AX150" s="217"/>
      <c r="AY150" s="217"/>
      <c r="AZ150" s="217"/>
      <c r="BA150" s="217"/>
      <c r="BB150" s="217"/>
      <c r="BC150" s="217"/>
      <c r="BD150" s="217"/>
      <c r="BE150" s="217"/>
      <c r="BF150" s="217"/>
      <c r="BG150" s="217"/>
      <c r="BH150" s="217"/>
    </row>
    <row r="151" spans="1:60" outlineLevel="2">
      <c r="A151" s="224"/>
      <c r="B151" s="225"/>
      <c r="C151" s="261" t="s">
        <v>314</v>
      </c>
      <c r="D151" s="254"/>
      <c r="E151" s="254"/>
      <c r="F151" s="254"/>
      <c r="G151" s="254"/>
      <c r="H151" s="227"/>
      <c r="I151" s="227"/>
      <c r="J151" s="227"/>
      <c r="K151" s="227"/>
      <c r="L151" s="227"/>
      <c r="M151" s="227"/>
      <c r="N151" s="226"/>
      <c r="O151" s="226"/>
      <c r="P151" s="226"/>
      <c r="Q151" s="226"/>
      <c r="R151" s="227"/>
      <c r="S151" s="227"/>
      <c r="T151" s="227"/>
      <c r="U151" s="227"/>
      <c r="V151" s="227"/>
      <c r="W151" s="227"/>
      <c r="X151" s="227"/>
      <c r="Y151" s="227"/>
      <c r="Z151" s="217"/>
      <c r="AA151" s="217"/>
      <c r="AB151" s="217"/>
      <c r="AC151" s="217"/>
      <c r="AD151" s="217"/>
      <c r="AE151" s="217"/>
      <c r="AF151" s="217"/>
      <c r="AG151" s="217" t="s">
        <v>298</v>
      </c>
      <c r="AH151" s="217"/>
      <c r="AI151" s="217"/>
      <c r="AJ151" s="217"/>
      <c r="AK151" s="217"/>
      <c r="AL151" s="217"/>
      <c r="AM151" s="217"/>
      <c r="AN151" s="217"/>
      <c r="AO151" s="217"/>
      <c r="AP151" s="217"/>
      <c r="AQ151" s="217"/>
      <c r="AR151" s="217"/>
      <c r="AS151" s="217"/>
      <c r="AT151" s="217"/>
      <c r="AU151" s="217"/>
      <c r="AV151" s="217"/>
      <c r="AW151" s="217"/>
      <c r="AX151" s="217"/>
      <c r="AY151" s="217"/>
      <c r="AZ151" s="217"/>
      <c r="BA151" s="246" t="str">
        <f>C151</f>
        <v>Zaměření a vytýčení stávajících inženýrských sítí v místě stavby z hlediska jejich ochrany při provádění stavby.</v>
      </c>
      <c r="BB151" s="217"/>
      <c r="BC151" s="217"/>
      <c r="BD151" s="217"/>
      <c r="BE151" s="217"/>
      <c r="BF151" s="217"/>
      <c r="BG151" s="217"/>
      <c r="BH151" s="217"/>
    </row>
    <row r="152" spans="1:60" outlineLevel="1">
      <c r="A152" s="238">
        <v>49</v>
      </c>
      <c r="B152" s="239" t="s">
        <v>315</v>
      </c>
      <c r="C152" s="257" t="s">
        <v>316</v>
      </c>
      <c r="D152" s="240" t="s">
        <v>307</v>
      </c>
      <c r="E152" s="241">
        <v>1</v>
      </c>
      <c r="F152" s="242"/>
      <c r="G152" s="243">
        <f>ROUND(E152*F152,2)</f>
        <v>0</v>
      </c>
      <c r="H152" s="242"/>
      <c r="I152" s="243">
        <f>ROUND(E152*H152,2)</f>
        <v>0</v>
      </c>
      <c r="J152" s="242"/>
      <c r="K152" s="243">
        <f>ROUND(E152*J152,2)</f>
        <v>0</v>
      </c>
      <c r="L152" s="243">
        <v>21</v>
      </c>
      <c r="M152" s="243">
        <f>G152*(1+L152/100)</f>
        <v>0</v>
      </c>
      <c r="N152" s="241">
        <v>0</v>
      </c>
      <c r="O152" s="241">
        <f>ROUND(E152*N152,2)</f>
        <v>0</v>
      </c>
      <c r="P152" s="241">
        <v>0</v>
      </c>
      <c r="Q152" s="241">
        <f>ROUND(E152*P152,2)</f>
        <v>0</v>
      </c>
      <c r="R152" s="243"/>
      <c r="S152" s="243" t="s">
        <v>125</v>
      </c>
      <c r="T152" s="244" t="s">
        <v>252</v>
      </c>
      <c r="U152" s="227">
        <v>0</v>
      </c>
      <c r="V152" s="227">
        <f>ROUND(E152*U152,2)</f>
        <v>0</v>
      </c>
      <c r="W152" s="227"/>
      <c r="X152" s="227" t="s">
        <v>308</v>
      </c>
      <c r="Y152" s="227" t="s">
        <v>127</v>
      </c>
      <c r="Z152" s="217"/>
      <c r="AA152" s="217"/>
      <c r="AB152" s="217"/>
      <c r="AC152" s="217"/>
      <c r="AD152" s="217"/>
      <c r="AE152" s="217"/>
      <c r="AF152" s="217"/>
      <c r="AG152" s="217" t="s">
        <v>309</v>
      </c>
      <c r="AH152" s="217"/>
      <c r="AI152" s="217"/>
      <c r="AJ152" s="217"/>
      <c r="AK152" s="217"/>
      <c r="AL152" s="217"/>
      <c r="AM152" s="217"/>
      <c r="AN152" s="217"/>
      <c r="AO152" s="217"/>
      <c r="AP152" s="217"/>
      <c r="AQ152" s="217"/>
      <c r="AR152" s="217"/>
      <c r="AS152" s="217"/>
      <c r="AT152" s="217"/>
      <c r="AU152" s="217"/>
      <c r="AV152" s="217"/>
      <c r="AW152" s="217"/>
      <c r="AX152" s="217"/>
      <c r="AY152" s="217"/>
      <c r="AZ152" s="217"/>
      <c r="BA152" s="217"/>
      <c r="BB152" s="217"/>
      <c r="BC152" s="217"/>
      <c r="BD152" s="217"/>
      <c r="BE152" s="217"/>
      <c r="BF152" s="217"/>
      <c r="BG152" s="217"/>
      <c r="BH152" s="217"/>
    </row>
    <row r="153" spans="1:60" ht="21" outlineLevel="2">
      <c r="A153" s="224"/>
      <c r="B153" s="225"/>
      <c r="C153" s="261" t="s">
        <v>317</v>
      </c>
      <c r="D153" s="254"/>
      <c r="E153" s="254"/>
      <c r="F153" s="254"/>
      <c r="G153" s="254"/>
      <c r="H153" s="227"/>
      <c r="I153" s="227"/>
      <c r="J153" s="227"/>
      <c r="K153" s="227"/>
      <c r="L153" s="227"/>
      <c r="M153" s="227"/>
      <c r="N153" s="226"/>
      <c r="O153" s="226"/>
      <c r="P153" s="226"/>
      <c r="Q153" s="226"/>
      <c r="R153" s="227"/>
      <c r="S153" s="227"/>
      <c r="T153" s="227"/>
      <c r="U153" s="227"/>
      <c r="V153" s="227"/>
      <c r="W153" s="227"/>
      <c r="X153" s="227"/>
      <c r="Y153" s="227"/>
      <c r="Z153" s="217"/>
      <c r="AA153" s="217"/>
      <c r="AB153" s="217"/>
      <c r="AC153" s="217"/>
      <c r="AD153" s="217"/>
      <c r="AE153" s="217"/>
      <c r="AF153" s="217"/>
      <c r="AG153" s="217" t="s">
        <v>298</v>
      </c>
      <c r="AH153" s="217"/>
      <c r="AI153" s="217"/>
      <c r="AJ153" s="217"/>
      <c r="AK153" s="217"/>
      <c r="AL153" s="217"/>
      <c r="AM153" s="217"/>
      <c r="AN153" s="217"/>
      <c r="AO153" s="217"/>
      <c r="AP153" s="217"/>
      <c r="AQ153" s="217"/>
      <c r="AR153" s="217"/>
      <c r="AS153" s="217"/>
      <c r="AT153" s="217"/>
      <c r="AU153" s="217"/>
      <c r="AV153" s="217"/>
      <c r="AW153" s="217"/>
      <c r="AX153" s="217"/>
      <c r="AY153" s="217"/>
      <c r="AZ153" s="217"/>
      <c r="BA153" s="246" t="str">
        <f>C153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53" s="217"/>
      <c r="BC153" s="217"/>
      <c r="BD153" s="217"/>
      <c r="BE153" s="217"/>
      <c r="BF153" s="217"/>
      <c r="BG153" s="217"/>
      <c r="BH153" s="217"/>
    </row>
    <row r="154" spans="1:60" outlineLevel="1">
      <c r="A154" s="238">
        <v>50</v>
      </c>
      <c r="B154" s="239" t="s">
        <v>318</v>
      </c>
      <c r="C154" s="257" t="s">
        <v>319</v>
      </c>
      <c r="D154" s="240" t="s">
        <v>307</v>
      </c>
      <c r="E154" s="241">
        <v>1</v>
      </c>
      <c r="F154" s="242"/>
      <c r="G154" s="243">
        <f>ROUND(E154*F154,2)</f>
        <v>0</v>
      </c>
      <c r="H154" s="242"/>
      <c r="I154" s="243">
        <f>ROUND(E154*H154,2)</f>
        <v>0</v>
      </c>
      <c r="J154" s="242"/>
      <c r="K154" s="243">
        <f>ROUND(E154*J154,2)</f>
        <v>0</v>
      </c>
      <c r="L154" s="243">
        <v>21</v>
      </c>
      <c r="M154" s="243">
        <f>G154*(1+L154/100)</f>
        <v>0</v>
      </c>
      <c r="N154" s="241">
        <v>0</v>
      </c>
      <c r="O154" s="241">
        <f>ROUND(E154*N154,2)</f>
        <v>0</v>
      </c>
      <c r="P154" s="241">
        <v>0</v>
      </c>
      <c r="Q154" s="241">
        <f>ROUND(E154*P154,2)</f>
        <v>0</v>
      </c>
      <c r="R154" s="243"/>
      <c r="S154" s="243" t="s">
        <v>125</v>
      </c>
      <c r="T154" s="244" t="s">
        <v>252</v>
      </c>
      <c r="U154" s="227">
        <v>0</v>
      </c>
      <c r="V154" s="227">
        <f>ROUND(E154*U154,2)</f>
        <v>0</v>
      </c>
      <c r="W154" s="227"/>
      <c r="X154" s="227" t="s">
        <v>308</v>
      </c>
      <c r="Y154" s="227" t="s">
        <v>127</v>
      </c>
      <c r="Z154" s="217"/>
      <c r="AA154" s="217"/>
      <c r="AB154" s="217"/>
      <c r="AC154" s="217"/>
      <c r="AD154" s="217"/>
      <c r="AE154" s="217"/>
      <c r="AF154" s="217"/>
      <c r="AG154" s="217" t="s">
        <v>309</v>
      </c>
      <c r="AH154" s="217"/>
      <c r="AI154" s="217"/>
      <c r="AJ154" s="217"/>
      <c r="AK154" s="217"/>
      <c r="AL154" s="217"/>
      <c r="AM154" s="217"/>
      <c r="AN154" s="217"/>
      <c r="AO154" s="217"/>
      <c r="AP154" s="217"/>
      <c r="AQ154" s="217"/>
      <c r="AR154" s="217"/>
      <c r="AS154" s="217"/>
      <c r="AT154" s="217"/>
      <c r="AU154" s="217"/>
      <c r="AV154" s="217"/>
      <c r="AW154" s="217"/>
      <c r="AX154" s="217"/>
      <c r="AY154" s="217"/>
      <c r="AZ154" s="217"/>
      <c r="BA154" s="217"/>
      <c r="BB154" s="217"/>
      <c r="BC154" s="217"/>
      <c r="BD154" s="217"/>
      <c r="BE154" s="217"/>
      <c r="BF154" s="217"/>
      <c r="BG154" s="217"/>
      <c r="BH154" s="217"/>
    </row>
    <row r="155" spans="1:60" ht="21" outlineLevel="2">
      <c r="A155" s="224"/>
      <c r="B155" s="225"/>
      <c r="C155" s="261" t="s">
        <v>320</v>
      </c>
      <c r="D155" s="254"/>
      <c r="E155" s="254"/>
      <c r="F155" s="254"/>
      <c r="G155" s="254"/>
      <c r="H155" s="227"/>
      <c r="I155" s="227"/>
      <c r="J155" s="227"/>
      <c r="K155" s="227"/>
      <c r="L155" s="227"/>
      <c r="M155" s="227"/>
      <c r="N155" s="226"/>
      <c r="O155" s="226"/>
      <c r="P155" s="226"/>
      <c r="Q155" s="226"/>
      <c r="R155" s="227"/>
      <c r="S155" s="227"/>
      <c r="T155" s="227"/>
      <c r="U155" s="227"/>
      <c r="V155" s="227"/>
      <c r="W155" s="227"/>
      <c r="X155" s="227"/>
      <c r="Y155" s="227"/>
      <c r="Z155" s="217"/>
      <c r="AA155" s="217"/>
      <c r="AB155" s="217"/>
      <c r="AC155" s="217"/>
      <c r="AD155" s="217"/>
      <c r="AE155" s="217"/>
      <c r="AF155" s="217"/>
      <c r="AG155" s="217" t="s">
        <v>298</v>
      </c>
      <c r="AH155" s="217"/>
      <c r="AI155" s="217"/>
      <c r="AJ155" s="217"/>
      <c r="AK155" s="217"/>
      <c r="AL155" s="217"/>
      <c r="AM155" s="217"/>
      <c r="AN155" s="217"/>
      <c r="AO155" s="217"/>
      <c r="AP155" s="217"/>
      <c r="AQ155" s="217"/>
      <c r="AR155" s="217"/>
      <c r="AS155" s="217"/>
      <c r="AT155" s="217"/>
      <c r="AU155" s="217"/>
      <c r="AV155" s="217"/>
      <c r="AW155" s="217"/>
      <c r="AX155" s="217"/>
      <c r="AY155" s="217"/>
      <c r="AZ155" s="217"/>
      <c r="BA155" s="246" t="str">
        <f>C155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55" s="217"/>
      <c r="BC155" s="217"/>
      <c r="BD155" s="217"/>
      <c r="BE155" s="217"/>
      <c r="BF155" s="217"/>
      <c r="BG155" s="217"/>
      <c r="BH155" s="217"/>
    </row>
    <row r="156" spans="1:60">
      <c r="A156" s="231" t="s">
        <v>119</v>
      </c>
      <c r="B156" s="232" t="s">
        <v>91</v>
      </c>
      <c r="C156" s="256" t="s">
        <v>28</v>
      </c>
      <c r="D156" s="233"/>
      <c r="E156" s="234"/>
      <c r="F156" s="235"/>
      <c r="G156" s="235">
        <f>SUMIF(AG157:AG165,"&lt;&gt;NOR",G157:G165)</f>
        <v>0</v>
      </c>
      <c r="H156" s="235"/>
      <c r="I156" s="235">
        <f>SUM(I157:I165)</f>
        <v>0</v>
      </c>
      <c r="J156" s="235"/>
      <c r="K156" s="235">
        <f>SUM(K157:K165)</f>
        <v>0</v>
      </c>
      <c r="L156" s="235"/>
      <c r="M156" s="235">
        <f>SUM(M157:M165)</f>
        <v>0</v>
      </c>
      <c r="N156" s="234"/>
      <c r="O156" s="234">
        <f>SUM(O157:O165)</f>
        <v>0</v>
      </c>
      <c r="P156" s="234"/>
      <c r="Q156" s="234">
        <f>SUM(Q157:Q165)</f>
        <v>0</v>
      </c>
      <c r="R156" s="235"/>
      <c r="S156" s="235"/>
      <c r="T156" s="236"/>
      <c r="U156" s="230"/>
      <c r="V156" s="230">
        <f>SUM(V157:V165)</f>
        <v>0</v>
      </c>
      <c r="W156" s="230"/>
      <c r="X156" s="230"/>
      <c r="Y156" s="230"/>
      <c r="AG156" t="s">
        <v>120</v>
      </c>
    </row>
    <row r="157" spans="1:60" outlineLevel="1">
      <c r="A157" s="238">
        <v>51</v>
      </c>
      <c r="B157" s="239" t="s">
        <v>321</v>
      </c>
      <c r="C157" s="257" t="s">
        <v>322</v>
      </c>
      <c r="D157" s="240" t="s">
        <v>323</v>
      </c>
      <c r="E157" s="241">
        <v>1</v>
      </c>
      <c r="F157" s="242"/>
      <c r="G157" s="243">
        <f>ROUND(E157*F157,2)</f>
        <v>0</v>
      </c>
      <c r="H157" s="242"/>
      <c r="I157" s="243">
        <f>ROUND(E157*H157,2)</f>
        <v>0</v>
      </c>
      <c r="J157" s="242"/>
      <c r="K157" s="243">
        <f>ROUND(E157*J157,2)</f>
        <v>0</v>
      </c>
      <c r="L157" s="243">
        <v>21</v>
      </c>
      <c r="M157" s="243">
        <f>G157*(1+L157/100)</f>
        <v>0</v>
      </c>
      <c r="N157" s="241">
        <v>0</v>
      </c>
      <c r="O157" s="241">
        <f>ROUND(E157*N157,2)</f>
        <v>0</v>
      </c>
      <c r="P157" s="241">
        <v>0</v>
      </c>
      <c r="Q157" s="241">
        <f>ROUND(E157*P157,2)</f>
        <v>0</v>
      </c>
      <c r="R157" s="243"/>
      <c r="S157" s="243" t="s">
        <v>324</v>
      </c>
      <c r="T157" s="244" t="s">
        <v>252</v>
      </c>
      <c r="U157" s="227">
        <v>0</v>
      </c>
      <c r="V157" s="227">
        <f>ROUND(E157*U157,2)</f>
        <v>0</v>
      </c>
      <c r="W157" s="227"/>
      <c r="X157" s="227" t="s">
        <v>325</v>
      </c>
      <c r="Y157" s="227" t="s">
        <v>127</v>
      </c>
      <c r="Z157" s="217"/>
      <c r="AA157" s="217"/>
      <c r="AB157" s="217"/>
      <c r="AC157" s="217"/>
      <c r="AD157" s="217"/>
      <c r="AE157" s="217"/>
      <c r="AF157" s="217"/>
      <c r="AG157" s="217" t="s">
        <v>326</v>
      </c>
      <c r="AH157" s="217"/>
      <c r="AI157" s="217"/>
      <c r="AJ157" s="217"/>
      <c r="AK157" s="217"/>
      <c r="AL157" s="217"/>
      <c r="AM157" s="217"/>
      <c r="AN157" s="217"/>
      <c r="AO157" s="217"/>
      <c r="AP157" s="217"/>
      <c r="AQ157" s="217"/>
      <c r="AR157" s="217"/>
      <c r="AS157" s="217"/>
      <c r="AT157" s="217"/>
      <c r="AU157" s="217"/>
      <c r="AV157" s="217"/>
      <c r="AW157" s="217"/>
      <c r="AX157" s="217"/>
      <c r="AY157" s="217"/>
      <c r="AZ157" s="217"/>
      <c r="BA157" s="217"/>
      <c r="BB157" s="217"/>
      <c r="BC157" s="217"/>
      <c r="BD157" s="217"/>
      <c r="BE157" s="217"/>
      <c r="BF157" s="217"/>
      <c r="BG157" s="217"/>
      <c r="BH157" s="217"/>
    </row>
    <row r="158" spans="1:60" outlineLevel="2">
      <c r="A158" s="224"/>
      <c r="B158" s="225"/>
      <c r="C158" s="261" t="s">
        <v>327</v>
      </c>
      <c r="D158" s="254"/>
      <c r="E158" s="254"/>
      <c r="F158" s="254"/>
      <c r="G158" s="254"/>
      <c r="H158" s="227"/>
      <c r="I158" s="227"/>
      <c r="J158" s="227"/>
      <c r="K158" s="227"/>
      <c r="L158" s="227"/>
      <c r="M158" s="227"/>
      <c r="N158" s="226"/>
      <c r="O158" s="226"/>
      <c r="P158" s="226"/>
      <c r="Q158" s="226"/>
      <c r="R158" s="227"/>
      <c r="S158" s="227"/>
      <c r="T158" s="227"/>
      <c r="U158" s="227"/>
      <c r="V158" s="227"/>
      <c r="W158" s="227"/>
      <c r="X158" s="227"/>
      <c r="Y158" s="227"/>
      <c r="Z158" s="217"/>
      <c r="AA158" s="217"/>
      <c r="AB158" s="217"/>
      <c r="AC158" s="217"/>
      <c r="AD158" s="217"/>
      <c r="AE158" s="217"/>
      <c r="AF158" s="217"/>
      <c r="AG158" s="217" t="s">
        <v>298</v>
      </c>
      <c r="AH158" s="217"/>
      <c r="AI158" s="217"/>
      <c r="AJ158" s="217"/>
      <c r="AK158" s="217"/>
      <c r="AL158" s="217"/>
      <c r="AM158" s="217"/>
      <c r="AN158" s="217"/>
      <c r="AO158" s="217"/>
      <c r="AP158" s="217"/>
      <c r="AQ158" s="217"/>
      <c r="AR158" s="217"/>
      <c r="AS158" s="217"/>
      <c r="AT158" s="217"/>
      <c r="AU158" s="217"/>
      <c r="AV158" s="217"/>
      <c r="AW158" s="217"/>
      <c r="AX158" s="217"/>
      <c r="AY158" s="217"/>
      <c r="AZ158" s="217"/>
      <c r="BA158" s="217"/>
      <c r="BB158" s="217"/>
      <c r="BC158" s="217"/>
      <c r="BD158" s="217"/>
      <c r="BE158" s="217"/>
      <c r="BF158" s="217"/>
      <c r="BG158" s="217"/>
      <c r="BH158" s="217"/>
    </row>
    <row r="159" spans="1:60" outlineLevel="2">
      <c r="A159" s="224"/>
      <c r="B159" s="225"/>
      <c r="C159" s="259" t="s">
        <v>69</v>
      </c>
      <c r="D159" s="228"/>
      <c r="E159" s="229">
        <v>1</v>
      </c>
      <c r="F159" s="227"/>
      <c r="G159" s="227"/>
      <c r="H159" s="227"/>
      <c r="I159" s="227"/>
      <c r="J159" s="227"/>
      <c r="K159" s="227"/>
      <c r="L159" s="227"/>
      <c r="M159" s="227"/>
      <c r="N159" s="226"/>
      <c r="O159" s="226"/>
      <c r="P159" s="226"/>
      <c r="Q159" s="226"/>
      <c r="R159" s="227"/>
      <c r="S159" s="227"/>
      <c r="T159" s="227"/>
      <c r="U159" s="227"/>
      <c r="V159" s="227"/>
      <c r="W159" s="227"/>
      <c r="X159" s="227"/>
      <c r="Y159" s="227"/>
      <c r="Z159" s="217"/>
      <c r="AA159" s="217"/>
      <c r="AB159" s="217"/>
      <c r="AC159" s="217"/>
      <c r="AD159" s="217"/>
      <c r="AE159" s="217"/>
      <c r="AF159" s="217"/>
      <c r="AG159" s="217" t="s">
        <v>132</v>
      </c>
      <c r="AH159" s="217">
        <v>0</v>
      </c>
      <c r="AI159" s="217"/>
      <c r="AJ159" s="217"/>
      <c r="AK159" s="217"/>
      <c r="AL159" s="217"/>
      <c r="AM159" s="217"/>
      <c r="AN159" s="217"/>
      <c r="AO159" s="217"/>
      <c r="AP159" s="217"/>
      <c r="AQ159" s="217"/>
      <c r="AR159" s="217"/>
      <c r="AS159" s="217"/>
      <c r="AT159" s="217"/>
      <c r="AU159" s="217"/>
      <c r="AV159" s="217"/>
      <c r="AW159" s="217"/>
      <c r="AX159" s="217"/>
      <c r="AY159" s="217"/>
      <c r="AZ159" s="217"/>
      <c r="BA159" s="217"/>
      <c r="BB159" s="217"/>
      <c r="BC159" s="217"/>
      <c r="BD159" s="217"/>
      <c r="BE159" s="217"/>
      <c r="BF159" s="217"/>
      <c r="BG159" s="217"/>
      <c r="BH159" s="217"/>
    </row>
    <row r="160" spans="1:60" outlineLevel="1">
      <c r="A160" s="238">
        <v>52</v>
      </c>
      <c r="B160" s="239" t="s">
        <v>328</v>
      </c>
      <c r="C160" s="257" t="s">
        <v>329</v>
      </c>
      <c r="D160" s="240" t="s">
        <v>307</v>
      </c>
      <c r="E160" s="241">
        <v>1</v>
      </c>
      <c r="F160" s="242"/>
      <c r="G160" s="243">
        <f>ROUND(E160*F160,2)</f>
        <v>0</v>
      </c>
      <c r="H160" s="242"/>
      <c r="I160" s="243">
        <f>ROUND(E160*H160,2)</f>
        <v>0</v>
      </c>
      <c r="J160" s="242"/>
      <c r="K160" s="243">
        <f>ROUND(E160*J160,2)</f>
        <v>0</v>
      </c>
      <c r="L160" s="243">
        <v>21</v>
      </c>
      <c r="M160" s="243">
        <f>G160*(1+L160/100)</f>
        <v>0</v>
      </c>
      <c r="N160" s="241">
        <v>0</v>
      </c>
      <c r="O160" s="241">
        <f>ROUND(E160*N160,2)</f>
        <v>0</v>
      </c>
      <c r="P160" s="241">
        <v>0</v>
      </c>
      <c r="Q160" s="241">
        <f>ROUND(E160*P160,2)</f>
        <v>0</v>
      </c>
      <c r="R160" s="243"/>
      <c r="S160" s="243" t="s">
        <v>125</v>
      </c>
      <c r="T160" s="244" t="s">
        <v>252</v>
      </c>
      <c r="U160" s="227">
        <v>0</v>
      </c>
      <c r="V160" s="227">
        <f>ROUND(E160*U160,2)</f>
        <v>0</v>
      </c>
      <c r="W160" s="227"/>
      <c r="X160" s="227" t="s">
        <v>308</v>
      </c>
      <c r="Y160" s="227" t="s">
        <v>127</v>
      </c>
      <c r="Z160" s="217"/>
      <c r="AA160" s="217"/>
      <c r="AB160" s="217"/>
      <c r="AC160" s="217"/>
      <c r="AD160" s="217"/>
      <c r="AE160" s="217"/>
      <c r="AF160" s="217"/>
      <c r="AG160" s="217" t="s">
        <v>309</v>
      </c>
      <c r="AH160" s="217"/>
      <c r="AI160" s="217"/>
      <c r="AJ160" s="217"/>
      <c r="AK160" s="217"/>
      <c r="AL160" s="217"/>
      <c r="AM160" s="217"/>
      <c r="AN160" s="217"/>
      <c r="AO160" s="217"/>
      <c r="AP160" s="217"/>
      <c r="AQ160" s="217"/>
      <c r="AR160" s="217"/>
      <c r="AS160" s="217"/>
      <c r="AT160" s="217"/>
      <c r="AU160" s="217"/>
      <c r="AV160" s="217"/>
      <c r="AW160" s="217"/>
      <c r="AX160" s="217"/>
      <c r="AY160" s="217"/>
      <c r="AZ160" s="217"/>
      <c r="BA160" s="217"/>
      <c r="BB160" s="217"/>
      <c r="BC160" s="217"/>
      <c r="BD160" s="217"/>
      <c r="BE160" s="217"/>
      <c r="BF160" s="217"/>
      <c r="BG160" s="217"/>
      <c r="BH160" s="217"/>
    </row>
    <row r="161" spans="1:60" outlineLevel="2">
      <c r="A161" s="224"/>
      <c r="B161" s="225"/>
      <c r="C161" s="259" t="s">
        <v>330</v>
      </c>
      <c r="D161" s="228"/>
      <c r="E161" s="229">
        <v>1</v>
      </c>
      <c r="F161" s="227"/>
      <c r="G161" s="227"/>
      <c r="H161" s="227"/>
      <c r="I161" s="227"/>
      <c r="J161" s="227"/>
      <c r="K161" s="227"/>
      <c r="L161" s="227"/>
      <c r="M161" s="227"/>
      <c r="N161" s="226"/>
      <c r="O161" s="226"/>
      <c r="P161" s="226"/>
      <c r="Q161" s="226"/>
      <c r="R161" s="227"/>
      <c r="S161" s="227"/>
      <c r="T161" s="227"/>
      <c r="U161" s="227"/>
      <c r="V161" s="227"/>
      <c r="W161" s="227"/>
      <c r="X161" s="227"/>
      <c r="Y161" s="227"/>
      <c r="Z161" s="217"/>
      <c r="AA161" s="217"/>
      <c r="AB161" s="217"/>
      <c r="AC161" s="217"/>
      <c r="AD161" s="217"/>
      <c r="AE161" s="217"/>
      <c r="AF161" s="217"/>
      <c r="AG161" s="217" t="s">
        <v>132</v>
      </c>
      <c r="AH161" s="217">
        <v>0</v>
      </c>
      <c r="AI161" s="217"/>
      <c r="AJ161" s="217"/>
      <c r="AK161" s="217"/>
      <c r="AL161" s="217"/>
      <c r="AM161" s="217"/>
      <c r="AN161" s="217"/>
      <c r="AO161" s="217"/>
      <c r="AP161" s="217"/>
      <c r="AQ161" s="217"/>
      <c r="AR161" s="217"/>
      <c r="AS161" s="217"/>
      <c r="AT161" s="217"/>
      <c r="AU161" s="217"/>
      <c r="AV161" s="217"/>
      <c r="AW161" s="217"/>
      <c r="AX161" s="217"/>
      <c r="AY161" s="217"/>
      <c r="AZ161" s="217"/>
      <c r="BA161" s="217"/>
      <c r="BB161" s="217"/>
      <c r="BC161" s="217"/>
      <c r="BD161" s="217"/>
      <c r="BE161" s="217"/>
      <c r="BF161" s="217"/>
      <c r="BG161" s="217"/>
      <c r="BH161" s="217"/>
    </row>
    <row r="162" spans="1:60" outlineLevel="1">
      <c r="A162" s="238">
        <v>53</v>
      </c>
      <c r="B162" s="239" t="s">
        <v>331</v>
      </c>
      <c r="C162" s="257" t="s">
        <v>332</v>
      </c>
      <c r="D162" s="240" t="s">
        <v>307</v>
      </c>
      <c r="E162" s="241">
        <v>1</v>
      </c>
      <c r="F162" s="242"/>
      <c r="G162" s="243">
        <f>ROUND(E162*F162,2)</f>
        <v>0</v>
      </c>
      <c r="H162" s="242"/>
      <c r="I162" s="243">
        <f>ROUND(E162*H162,2)</f>
        <v>0</v>
      </c>
      <c r="J162" s="242"/>
      <c r="K162" s="243">
        <f>ROUND(E162*J162,2)</f>
        <v>0</v>
      </c>
      <c r="L162" s="243">
        <v>21</v>
      </c>
      <c r="M162" s="243">
        <f>G162*(1+L162/100)</f>
        <v>0</v>
      </c>
      <c r="N162" s="241">
        <v>0</v>
      </c>
      <c r="O162" s="241">
        <f>ROUND(E162*N162,2)</f>
        <v>0</v>
      </c>
      <c r="P162" s="241">
        <v>0</v>
      </c>
      <c r="Q162" s="241">
        <f>ROUND(E162*P162,2)</f>
        <v>0</v>
      </c>
      <c r="R162" s="243"/>
      <c r="S162" s="243" t="s">
        <v>125</v>
      </c>
      <c r="T162" s="244" t="s">
        <v>252</v>
      </c>
      <c r="U162" s="227">
        <v>0</v>
      </c>
      <c r="V162" s="227">
        <f>ROUND(E162*U162,2)</f>
        <v>0</v>
      </c>
      <c r="W162" s="227"/>
      <c r="X162" s="227" t="s">
        <v>308</v>
      </c>
      <c r="Y162" s="227" t="s">
        <v>127</v>
      </c>
      <c r="Z162" s="217"/>
      <c r="AA162" s="217"/>
      <c r="AB162" s="217"/>
      <c r="AC162" s="217"/>
      <c r="AD162" s="217"/>
      <c r="AE162" s="217"/>
      <c r="AF162" s="217"/>
      <c r="AG162" s="217" t="s">
        <v>309</v>
      </c>
      <c r="AH162" s="217"/>
      <c r="AI162" s="217"/>
      <c r="AJ162" s="217"/>
      <c r="AK162" s="217"/>
      <c r="AL162" s="217"/>
      <c r="AM162" s="217"/>
      <c r="AN162" s="217"/>
      <c r="AO162" s="217"/>
      <c r="AP162" s="217"/>
      <c r="AQ162" s="217"/>
      <c r="AR162" s="217"/>
      <c r="AS162" s="217"/>
      <c r="AT162" s="217"/>
      <c r="AU162" s="217"/>
      <c r="AV162" s="217"/>
      <c r="AW162" s="217"/>
      <c r="AX162" s="217"/>
      <c r="AY162" s="217"/>
      <c r="AZ162" s="217"/>
      <c r="BA162" s="217"/>
      <c r="BB162" s="217"/>
      <c r="BC162" s="217"/>
      <c r="BD162" s="217"/>
      <c r="BE162" s="217"/>
      <c r="BF162" s="217"/>
      <c r="BG162" s="217"/>
      <c r="BH162" s="217"/>
    </row>
    <row r="163" spans="1:60" ht="21" outlineLevel="2">
      <c r="A163" s="224"/>
      <c r="B163" s="225"/>
      <c r="C163" s="261" t="s">
        <v>333</v>
      </c>
      <c r="D163" s="254"/>
      <c r="E163" s="254"/>
      <c r="F163" s="254"/>
      <c r="G163" s="254"/>
      <c r="H163" s="227"/>
      <c r="I163" s="227"/>
      <c r="J163" s="227"/>
      <c r="K163" s="227"/>
      <c r="L163" s="227"/>
      <c r="M163" s="227"/>
      <c r="N163" s="226"/>
      <c r="O163" s="226"/>
      <c r="P163" s="226"/>
      <c r="Q163" s="226"/>
      <c r="R163" s="227"/>
      <c r="S163" s="227"/>
      <c r="T163" s="227"/>
      <c r="U163" s="227"/>
      <c r="V163" s="227"/>
      <c r="W163" s="227"/>
      <c r="X163" s="227"/>
      <c r="Y163" s="227"/>
      <c r="Z163" s="217"/>
      <c r="AA163" s="217"/>
      <c r="AB163" s="217"/>
      <c r="AC163" s="217"/>
      <c r="AD163" s="217"/>
      <c r="AE163" s="217"/>
      <c r="AF163" s="217"/>
      <c r="AG163" s="217" t="s">
        <v>298</v>
      </c>
      <c r="AH163" s="217"/>
      <c r="AI163" s="217"/>
      <c r="AJ163" s="217"/>
      <c r="AK163" s="217"/>
      <c r="AL163" s="217"/>
      <c r="AM163" s="217"/>
      <c r="AN163" s="217"/>
      <c r="AO163" s="217"/>
      <c r="AP163" s="217"/>
      <c r="AQ163" s="217"/>
      <c r="AR163" s="217"/>
      <c r="AS163" s="217"/>
      <c r="AT163" s="217"/>
      <c r="AU163" s="217"/>
      <c r="AV163" s="217"/>
      <c r="AW163" s="217"/>
      <c r="AX163" s="217"/>
      <c r="AY163" s="217"/>
      <c r="AZ163" s="217"/>
      <c r="BA163" s="246" t="str">
        <f>C163</f>
        <v>Náklady zhotovitele, související s prováděním zkoušek a revizí předepsaných technickými normami nebo objednatelem a které jsou pro provedení díla nezbytné.</v>
      </c>
      <c r="BB163" s="217"/>
      <c r="BC163" s="217"/>
      <c r="BD163" s="217"/>
      <c r="BE163" s="217"/>
      <c r="BF163" s="217"/>
      <c r="BG163" s="217"/>
      <c r="BH163" s="217"/>
    </row>
    <row r="164" spans="1:60" outlineLevel="1">
      <c r="A164" s="238">
        <v>54</v>
      </c>
      <c r="B164" s="239" t="s">
        <v>334</v>
      </c>
      <c r="C164" s="257" t="s">
        <v>335</v>
      </c>
      <c r="D164" s="240" t="s">
        <v>307</v>
      </c>
      <c r="E164" s="241">
        <v>1</v>
      </c>
      <c r="F164" s="242"/>
      <c r="G164" s="243">
        <f>ROUND(E164*F164,2)</f>
        <v>0</v>
      </c>
      <c r="H164" s="242"/>
      <c r="I164" s="243">
        <f>ROUND(E164*H164,2)</f>
        <v>0</v>
      </c>
      <c r="J164" s="242"/>
      <c r="K164" s="243">
        <f>ROUND(E164*J164,2)</f>
        <v>0</v>
      </c>
      <c r="L164" s="243">
        <v>21</v>
      </c>
      <c r="M164" s="243">
        <f>G164*(1+L164/100)</f>
        <v>0</v>
      </c>
      <c r="N164" s="241">
        <v>0</v>
      </c>
      <c r="O164" s="241">
        <f>ROUND(E164*N164,2)</f>
        <v>0</v>
      </c>
      <c r="P164" s="241">
        <v>0</v>
      </c>
      <c r="Q164" s="241">
        <f>ROUND(E164*P164,2)</f>
        <v>0</v>
      </c>
      <c r="R164" s="243"/>
      <c r="S164" s="243" t="s">
        <v>125</v>
      </c>
      <c r="T164" s="244" t="s">
        <v>252</v>
      </c>
      <c r="U164" s="227">
        <v>0</v>
      </c>
      <c r="V164" s="227">
        <f>ROUND(E164*U164,2)</f>
        <v>0</v>
      </c>
      <c r="W164" s="227"/>
      <c r="X164" s="227" t="s">
        <v>308</v>
      </c>
      <c r="Y164" s="227" t="s">
        <v>127</v>
      </c>
      <c r="Z164" s="217"/>
      <c r="AA164" s="217"/>
      <c r="AB164" s="217"/>
      <c r="AC164" s="217"/>
      <c r="AD164" s="217"/>
      <c r="AE164" s="217"/>
      <c r="AF164" s="217"/>
      <c r="AG164" s="217" t="s">
        <v>309</v>
      </c>
      <c r="AH164" s="217"/>
      <c r="AI164" s="217"/>
      <c r="AJ164" s="217"/>
      <c r="AK164" s="217"/>
      <c r="AL164" s="217"/>
      <c r="AM164" s="217"/>
      <c r="AN164" s="217"/>
      <c r="AO164" s="217"/>
      <c r="AP164" s="217"/>
      <c r="AQ164" s="217"/>
      <c r="AR164" s="217"/>
      <c r="AS164" s="217"/>
      <c r="AT164" s="217"/>
      <c r="AU164" s="217"/>
      <c r="AV164" s="217"/>
      <c r="AW164" s="217"/>
      <c r="AX164" s="217"/>
      <c r="AY164" s="217"/>
      <c r="AZ164" s="217"/>
      <c r="BA164" s="217"/>
      <c r="BB164" s="217"/>
      <c r="BC164" s="217"/>
      <c r="BD164" s="217"/>
      <c r="BE164" s="217"/>
      <c r="BF164" s="217"/>
      <c r="BG164" s="217"/>
      <c r="BH164" s="217"/>
    </row>
    <row r="165" spans="1:60" outlineLevel="2">
      <c r="A165" s="224"/>
      <c r="B165" s="225"/>
      <c r="C165" s="261" t="s">
        <v>336</v>
      </c>
      <c r="D165" s="254"/>
      <c r="E165" s="254"/>
      <c r="F165" s="254"/>
      <c r="G165" s="254"/>
      <c r="H165" s="227"/>
      <c r="I165" s="227"/>
      <c r="J165" s="227"/>
      <c r="K165" s="227"/>
      <c r="L165" s="227"/>
      <c r="M165" s="227"/>
      <c r="N165" s="226"/>
      <c r="O165" s="226"/>
      <c r="P165" s="226"/>
      <c r="Q165" s="226"/>
      <c r="R165" s="227"/>
      <c r="S165" s="227"/>
      <c r="T165" s="227"/>
      <c r="U165" s="227"/>
      <c r="V165" s="227"/>
      <c r="W165" s="227"/>
      <c r="X165" s="227"/>
      <c r="Y165" s="227"/>
      <c r="Z165" s="217"/>
      <c r="AA165" s="217"/>
      <c r="AB165" s="217"/>
      <c r="AC165" s="217"/>
      <c r="AD165" s="217"/>
      <c r="AE165" s="217"/>
      <c r="AF165" s="217"/>
      <c r="AG165" s="217" t="s">
        <v>298</v>
      </c>
      <c r="AH165" s="217"/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17"/>
      <c r="AT165" s="217"/>
      <c r="AU165" s="217"/>
      <c r="AV165" s="217"/>
      <c r="AW165" s="217"/>
      <c r="AX165" s="217"/>
      <c r="AY165" s="217"/>
      <c r="AZ165" s="217"/>
      <c r="BA165" s="246" t="str">
        <f>C165</f>
        <v>Náklady na provedení skutečného zaměření stavby v rozsahu nezbytném pro zápis změny do katastru nemovitostí.</v>
      </c>
      <c r="BB165" s="217"/>
      <c r="BC165" s="217"/>
      <c r="BD165" s="217"/>
      <c r="BE165" s="217"/>
      <c r="BF165" s="217"/>
      <c r="BG165" s="217"/>
      <c r="BH165" s="217"/>
    </row>
    <row r="166" spans="1:60">
      <c r="A166" s="3"/>
      <c r="B166" s="4"/>
      <c r="C166" s="263"/>
      <c r="D166" s="6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AE166">
        <v>12</v>
      </c>
      <c r="AF166">
        <v>21</v>
      </c>
      <c r="AG166" t="s">
        <v>105</v>
      </c>
    </row>
    <row r="167" spans="1:60">
      <c r="A167" s="220"/>
      <c r="B167" s="221" t="s">
        <v>29</v>
      </c>
      <c r="C167" s="264"/>
      <c r="D167" s="222"/>
      <c r="E167" s="223"/>
      <c r="F167" s="223"/>
      <c r="G167" s="237">
        <f>G8+G82+G87+G104+G108+G114+G119+G123+G126+G136+G146+G156</f>
        <v>0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AE167">
        <f>SUMIF(L7:L165,AE166,G7:G165)</f>
        <v>0</v>
      </c>
      <c r="AF167">
        <f>SUMIF(L7:L165,AF166,G7:G165)</f>
        <v>0</v>
      </c>
      <c r="AG167" t="s">
        <v>337</v>
      </c>
    </row>
    <row r="168" spans="1:60">
      <c r="C168" s="265"/>
      <c r="D168" s="10"/>
      <c r="AG168" t="s">
        <v>338</v>
      </c>
    </row>
    <row r="169" spans="1:60">
      <c r="D169" s="10"/>
    </row>
    <row r="170" spans="1:60">
      <c r="D170" s="10"/>
    </row>
    <row r="171" spans="1:60">
      <c r="D171" s="10"/>
    </row>
    <row r="172" spans="1:60">
      <c r="D172" s="10"/>
    </row>
    <row r="173" spans="1:60">
      <c r="D173" s="10"/>
    </row>
    <row r="174" spans="1:60">
      <c r="D174" s="10"/>
    </row>
    <row r="175" spans="1:60">
      <c r="D175" s="10"/>
    </row>
    <row r="176" spans="1:60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DC93" sheet="1" formatRows="0"/>
  <mergeCells count="33">
    <mergeCell ref="C158:G158"/>
    <mergeCell ref="C163:G163"/>
    <mergeCell ref="C165:G165"/>
    <mergeCell ref="C142:G142"/>
    <mergeCell ref="C148:G148"/>
    <mergeCell ref="C149:G149"/>
    <mergeCell ref="C151:G151"/>
    <mergeCell ref="C153:G153"/>
    <mergeCell ref="C155:G155"/>
    <mergeCell ref="C94:G94"/>
    <mergeCell ref="C99:G99"/>
    <mergeCell ref="C106:G106"/>
    <mergeCell ref="C110:G110"/>
    <mergeCell ref="C121:G121"/>
    <mergeCell ref="C125:G125"/>
    <mergeCell ref="C46:G46"/>
    <mergeCell ref="C50:G50"/>
    <mergeCell ref="C52:G52"/>
    <mergeCell ref="C55:G55"/>
    <mergeCell ref="C60:G60"/>
    <mergeCell ref="C65:G65"/>
    <mergeCell ref="C18:G18"/>
    <mergeCell ref="C24:G24"/>
    <mergeCell ref="C30:G30"/>
    <mergeCell ref="C36:G36"/>
    <mergeCell ref="C38:G38"/>
    <mergeCell ref="C43:G43"/>
    <mergeCell ref="A1:G1"/>
    <mergeCell ref="C2:G2"/>
    <mergeCell ref="C3:G3"/>
    <mergeCell ref="C4:G4"/>
    <mergeCell ref="C10:G10"/>
    <mergeCell ref="C15:G1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A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A Pol'!Názvy_tisku</vt:lpstr>
      <vt:lpstr>oadresa</vt:lpstr>
      <vt:lpstr>Stavba!Objednatel</vt:lpstr>
      <vt:lpstr>Stavba!Objekt</vt:lpstr>
      <vt:lpstr>'SO01 A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Fisarova</dc:creator>
  <cp:lastModifiedBy>Fisarova</cp:lastModifiedBy>
  <cp:lastPrinted>2019-03-19T12:27:02Z</cp:lastPrinted>
  <dcterms:created xsi:type="dcterms:W3CDTF">2009-04-08T07:15:50Z</dcterms:created>
  <dcterms:modified xsi:type="dcterms:W3CDTF">2025-11-06T19:19:23Z</dcterms:modified>
</cp:coreProperties>
</file>