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rycí list" sheetId="1" state="visible" r:id="rId2"/>
    <sheet name="Rekapitulace" sheetId="2" state="visible" r:id="rId3"/>
    <sheet name="Položky" sheetId="3" state="visible" r:id="rId4"/>
    <sheet name="List1" sheetId="4" state="visible" r:id="rId5"/>
  </sheets>
  <definedNames>
    <definedName function="false" hidden="false" localSheetId="0" name="_xlnm.Print_Area" vbProcedure="false">'Krycí list'!$A$1:$G$43</definedName>
    <definedName function="false" hidden="false" localSheetId="2" name="_xlnm.Print_Area" vbProcedure="false">Položky!$A$1:$H$184</definedName>
    <definedName function="false" hidden="false" localSheetId="1" name="_xlnm.Print_Area" vbProcedure="false">Rekapitulace!$A$1:$I$34</definedName>
    <definedName function="false" hidden="false" localSheetId="1" name="_xlnm.Print_Titles" vbProcedure="false">Rekapitulace!$3:$11</definedName>
    <definedName function="false" hidden="false" name="cisloobjektu" vbProcedure="false">'Krycí list'!$A$5</definedName>
    <definedName function="false" hidden="false" name="cislostavby" vbProcedure="false">'Krycí list'!$A$7</definedName>
    <definedName function="false" hidden="false" name="Datum" vbProcedure="false">'Krycí list'!$B$27</definedName>
    <definedName function="false" hidden="false" name="Dil" vbProcedure="false">Rekapitulace!$A$11</definedName>
    <definedName function="false" hidden="false" name="Dodavka" vbProcedure="false">Rekapitulace!$G$16</definedName>
    <definedName function="false" hidden="false" name="Dodavka0" vbProcedure="false">položky!#REF!</definedName>
    <definedName function="false" hidden="false" name="HSV" vbProcedure="false">Rekapitulace!$E$16</definedName>
    <definedName function="false" hidden="false" name="HSV0" vbProcedure="false">položky!#REF!</definedName>
    <definedName function="false" hidden="false" name="HZS" vbProcedure="false">Rekapitulace!$I$16</definedName>
    <definedName function="false" hidden="false" name="HZS0" vbProcedure="false">položky!#REF!</definedName>
    <definedName function="false" hidden="false" name="JKSO" vbProcedure="false">'Krycí list'!$G$2</definedName>
    <definedName function="false" hidden="false" name="MJ" vbProcedure="false">'Krycí list'!$G$5</definedName>
    <definedName function="false" hidden="false" name="Mont" vbProcedure="false">Rekapitulace!$H$16</definedName>
    <definedName function="false" hidden="false" name="Montaz0" vbProcedure="false">položky!#REF!</definedName>
    <definedName function="false" hidden="false" name="NazevDilu" vbProcedure="false">Rekapitulace!$B$11</definedName>
    <definedName function="false" hidden="false" name="nazevobjektu" vbProcedure="false">'Krycí list'!$C$5</definedName>
    <definedName function="false" hidden="false" name="nazevstavby" vbProcedure="false">'Krycí list'!$C$7</definedName>
    <definedName function="false" hidden="false" name="Objednatel" vbProcedure="false">'Krycí list'!$C$10</definedName>
    <definedName function="false" hidden="false" name="PocetMJ" vbProcedure="false">'Krycí list'!$G$6</definedName>
    <definedName function="false" hidden="false" name="Poznamka" vbProcedure="false">'krycí list'!#ref!</definedName>
    <definedName function="false" hidden="false" name="Projektant" vbProcedure="false">'Krycí list'!$C$8</definedName>
    <definedName function="false" hidden="false" name="PSV" vbProcedure="false">Rekapitulace!$F$16</definedName>
    <definedName function="false" hidden="false" name="PSV0" vbProcedure="false">položky!#REF!</definedName>
    <definedName function="false" hidden="false" name="SazbaDPH1" vbProcedure="false">'Krycí list'!$C$30</definedName>
    <definedName function="false" hidden="false" name="SazbaDPH2" vbProcedure="false">'Krycí list'!$C$32</definedName>
    <definedName function="false" hidden="false" name="SloupecCC" vbProcedure="false">Položky!$H$153</definedName>
    <definedName function="false" hidden="false" name="SloupecCisloPol" vbProcedure="false">Položky!$C$153</definedName>
    <definedName function="false" hidden="false" name="SloupecJC" vbProcedure="false">Položky!$G$153</definedName>
    <definedName function="false" hidden="false" name="SloupecMJ" vbProcedure="false">Položky!$E$153</definedName>
    <definedName function="false" hidden="false" name="SloupecMnozstvi" vbProcedure="false">Položky!$F$153</definedName>
    <definedName function="false" hidden="false" name="SloupecNazPol" vbProcedure="false">Položky!$D$153</definedName>
    <definedName function="false" hidden="false" name="SloupecPC" vbProcedure="false">Položky!$B$153</definedName>
    <definedName function="false" hidden="false" name="Typ" vbProcedure="false">položky!#REF!</definedName>
    <definedName function="false" hidden="false" name="VRN" vbProcedure="false">Rekapitulace!$H$32</definedName>
    <definedName function="false" hidden="false" name="VRNKc" vbProcedure="false">rekapitulace!#ref!</definedName>
    <definedName function="false" hidden="false" name="VRNnazev" vbProcedure="false">rekapitulace!#ref!</definedName>
    <definedName function="false" hidden="false" name="VRNproc" vbProcedure="false">rekapitulace!#ref!</definedName>
    <definedName function="false" hidden="false" name="VRNzakl" vbProcedure="false">rekapitulace!#ref!</definedName>
    <definedName function="false" hidden="false" name="Zakazka" vbProcedure="false">'Krycí list'!$G$11</definedName>
    <definedName function="false" hidden="false" name="Zaklad22" vbProcedure="false">'Krycí list'!$G$32</definedName>
    <definedName function="false" hidden="false" name="Zaklad5" vbProcedure="false">'Krycí list'!$G$30</definedName>
    <definedName function="false" hidden="false" name="Zhotovitel" vbProcedure="false">'Krycí list'!$C$11:$E$11</definedName>
    <definedName function="false" hidden="false" localSheetId="2" name="solver_lin" vbProcedure="false">0</definedName>
    <definedName function="false" hidden="false" localSheetId="2" name="solver_num" vbProcedure="false">0</definedName>
    <definedName function="false" hidden="false" localSheetId="2" name="solver_opt" vbProcedure="false">položky!#REF!</definedName>
    <definedName function="false" hidden="false" localSheetId="2" name="solver_typ" vbProcedure="false">1</definedName>
    <definedName function="false" hidden="false" localSheetId="2" name="solver_val" vbProcedure="false">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<sst xmlns="http://schemas.openxmlformats.org/spreadsheetml/2006/main" count="517" uniqueCount="198">
  <si>
    <t xml:space="preserve">ROZPOČET</t>
  </si>
  <si>
    <t xml:space="preserve">Rozpočet</t>
  </si>
  <si>
    <t xml:space="preserve">JKSO </t>
  </si>
  <si>
    <t xml:space="preserve">Objekt</t>
  </si>
  <si>
    <t xml:space="preserve">Název objektu</t>
  </si>
  <si>
    <t xml:space="preserve">SKP </t>
  </si>
  <si>
    <t xml:space="preserve">Krnov; MŠ Žižkova 34 budova B; rekonstrukce elektro – ETAPA 2</t>
  </si>
  <si>
    <t xml:space="preserve">Stavba</t>
  </si>
  <si>
    <t xml:space="preserve">Název stavby</t>
  </si>
  <si>
    <t xml:space="preserve">Počet jednotek</t>
  </si>
  <si>
    <t xml:space="preserve">Elektromontáže</t>
  </si>
  <si>
    <t xml:space="preserve">Projektant</t>
  </si>
  <si>
    <t xml:space="preserve">Typ rozpočtu</t>
  </si>
  <si>
    <t xml:space="preserve">Zpracovatel projektu</t>
  </si>
  <si>
    <t xml:space="preserve">Objednatel</t>
  </si>
  <si>
    <t xml:space="preserve">Dodavatel</t>
  </si>
  <si>
    <t xml:space="preserve">Zakázkové číslo </t>
  </si>
  <si>
    <t xml:space="preserve">2/2025</t>
  </si>
  <si>
    <t xml:space="preserve">Rozpočtoval</t>
  </si>
  <si>
    <t xml:space="preserve">Počet listů</t>
  </si>
  <si>
    <t xml:space="preserve">ROZPOČTOVÉ NÁKLADY</t>
  </si>
  <si>
    <t xml:space="preserve">Základní rozpočtové náklady</t>
  </si>
  <si>
    <t xml:space="preserve">Ostatní rozpočtové náklady</t>
  </si>
  <si>
    <t xml:space="preserve">HSV celkem</t>
  </si>
  <si>
    <t xml:space="preserve">Z</t>
  </si>
  <si>
    <t xml:space="preserve">PSV celkem</t>
  </si>
  <si>
    <t xml:space="preserve">R</t>
  </si>
  <si>
    <r>
      <rPr>
        <b val="true"/>
        <sz val="10"/>
        <color rgb="FF7030A0"/>
        <rFont val="Arial"/>
        <family val="2"/>
        <charset val="238"/>
      </rPr>
      <t xml:space="preserve">"P" </t>
    </r>
    <r>
      <rPr>
        <sz val="10"/>
        <color rgb="FF7030A0"/>
        <rFont val="Arial"/>
        <family val="2"/>
        <charset val="238"/>
      </rPr>
      <t xml:space="preserve">práce celkem</t>
    </r>
  </si>
  <si>
    <t xml:space="preserve">N</t>
  </si>
  <si>
    <r>
      <rPr>
        <b val="true"/>
        <sz val="10"/>
        <color rgb="FFC00000"/>
        <rFont val="Arial"/>
        <family val="2"/>
        <charset val="238"/>
      </rPr>
      <t xml:space="preserve">"M"</t>
    </r>
    <r>
      <rPr>
        <sz val="10"/>
        <color rgb="FFC00000"/>
        <rFont val="Arial"/>
        <family val="2"/>
        <charset val="238"/>
      </rPr>
      <t xml:space="preserve"> materiál celkem</t>
    </r>
  </si>
  <si>
    <t xml:space="preserve">ZRN celkem</t>
  </si>
  <si>
    <t xml:space="preserve">HZS</t>
  </si>
  <si>
    <t xml:space="preserve">ZRN+HZS</t>
  </si>
  <si>
    <t xml:space="preserve">Ostatní náklady neuvedené</t>
  </si>
  <si>
    <t xml:space="preserve">ZRN+ost.náklady+HZS</t>
  </si>
  <si>
    <t xml:space="preserve">Ostatní náklady celkem</t>
  </si>
  <si>
    <t xml:space="preserve">Vypracoval</t>
  </si>
  <si>
    <t xml:space="preserve">Za zhotovitele</t>
  </si>
  <si>
    <t xml:space="preserve">Za objednatele</t>
  </si>
  <si>
    <t xml:space="preserve">Jméno :</t>
  </si>
  <si>
    <t xml:space="preserve">Karel Cyprich</t>
  </si>
  <si>
    <t xml:space="preserve">Datum :</t>
  </si>
  <si>
    <t xml:space="preserve">Podpis :</t>
  </si>
  <si>
    <t xml:space="preserve">Podpis:</t>
  </si>
  <si>
    <t xml:space="preserve">Základ pro DPH</t>
  </si>
  <si>
    <t xml:space="preserve">DPH</t>
  </si>
  <si>
    <t xml:space="preserve">% </t>
  </si>
  <si>
    <t xml:space="preserve">CENA ZA OBJEKT CELKEM</t>
  </si>
  <si>
    <t xml:space="preserve">Poznámka :</t>
  </si>
  <si>
    <t xml:space="preserve"> </t>
  </si>
  <si>
    <t xml:space="preserve">Stavba :</t>
  </si>
  <si>
    <t xml:space="preserve">Rozpočet :</t>
  </si>
  <si>
    <t xml:space="preserve">000000</t>
  </si>
  <si>
    <t xml:space="preserve">Objekt :</t>
  </si>
  <si>
    <t xml:space="preserve">REKAPITULACE  STAVEBNÍCH  DÍLŮ</t>
  </si>
  <si>
    <t xml:space="preserve">Stavební díl</t>
  </si>
  <si>
    <t xml:space="preserve">HSV</t>
  </si>
  <si>
    <t xml:space="preserve">PSV</t>
  </si>
  <si>
    <t xml:space="preserve">Dodávka</t>
  </si>
  <si>
    <t xml:space="preserve">Montáž</t>
  </si>
  <si>
    <t xml:space="preserve">CELKEM  OBJEKT</t>
  </si>
  <si>
    <t xml:space="preserve">VEDLEJŠÍ ROZPOČTOVÉ  NÁKLADY</t>
  </si>
  <si>
    <t xml:space="preserve">Název VRN</t>
  </si>
  <si>
    <t xml:space="preserve">Kč</t>
  </si>
  <si>
    <t xml:space="preserve">%</t>
  </si>
  <si>
    <t xml:space="preserve">Základna</t>
  </si>
  <si>
    <t xml:space="preserve">Ztížené výrobní podmínky</t>
  </si>
  <si>
    <t xml:space="preserve">Oborová přirážka</t>
  </si>
  <si>
    <t xml:space="preserve">Přesun stavebních kapacit</t>
  </si>
  <si>
    <t xml:space="preserve">Mimostaveništní doprava</t>
  </si>
  <si>
    <t xml:space="preserve">Zařízení staveniště</t>
  </si>
  <si>
    <t xml:space="preserve">Provoz investora</t>
  </si>
  <si>
    <t xml:space="preserve">Kompletační činnost (IČD)</t>
  </si>
  <si>
    <t xml:space="preserve">Rezerva rozpočtu</t>
  </si>
  <si>
    <t xml:space="preserve">CELKEM VRN</t>
  </si>
  <si>
    <r>
      <rPr>
        <b val="true"/>
        <u val="single"/>
        <sz val="11"/>
        <rFont val="Arial"/>
        <family val="2"/>
        <charset val="238"/>
      </rPr>
      <t xml:space="preserve">SPECIFIKACE  </t>
    </r>
    <r>
      <rPr>
        <b val="true"/>
        <u val="single"/>
        <sz val="11"/>
        <color rgb="FFC00000"/>
        <rFont val="Arial"/>
        <family val="2"/>
        <charset val="238"/>
      </rPr>
      <t xml:space="preserve">ELEKTROMATERIÁLU</t>
    </r>
    <r>
      <rPr>
        <b val="true"/>
        <u val="single"/>
        <sz val="11"/>
        <rFont val="Arial"/>
        <family val="2"/>
        <charset val="238"/>
      </rPr>
      <t xml:space="preserve">  A  </t>
    </r>
    <r>
      <rPr>
        <b val="true"/>
        <u val="single"/>
        <sz val="11"/>
        <color rgb="FF0070C0"/>
        <rFont val="Arial"/>
        <family val="2"/>
        <charset val="238"/>
      </rPr>
      <t xml:space="preserve">MONTÁŽNÍCH  PRACÍ</t>
    </r>
  </si>
  <si>
    <t xml:space="preserve">bourací</t>
  </si>
  <si>
    <t xml:space="preserve">materiál</t>
  </si>
  <si>
    <t xml:space="preserve">montáž</t>
  </si>
  <si>
    <t xml:space="preserve">Rozpočet:</t>
  </si>
  <si>
    <t xml:space="preserve">zednické</t>
  </si>
  <si>
    <t xml:space="preserve">P.č.</t>
  </si>
  <si>
    <t xml:space="preserve">Číslo položky</t>
  </si>
  <si>
    <t xml:space="preserve">Název položky</t>
  </si>
  <si>
    <t xml:space="preserve">MJ</t>
  </si>
  <si>
    <t xml:space="preserve">množství</t>
  </si>
  <si>
    <t xml:space="preserve">cena / MJ</t>
  </si>
  <si>
    <t xml:space="preserve">celkem (Kč)</t>
  </si>
  <si>
    <t xml:space="preserve">Díl:</t>
  </si>
  <si>
    <t xml:space="preserve">0000</t>
  </si>
  <si>
    <t xml:space="preserve">ROZVADĚČE</t>
  </si>
  <si>
    <t xml:space="preserve">M</t>
  </si>
  <si>
    <t xml:space="preserve">RB1</t>
  </si>
  <si>
    <t xml:space="preserve">RCBO 15</t>
  </si>
  <si>
    <t xml:space="preserve">ks</t>
  </si>
  <si>
    <t xml:space="preserve">RB3</t>
  </si>
  <si>
    <t xml:space="preserve">RCBO 12,13,14</t>
  </si>
  <si>
    <t xml:space="preserve">P</t>
  </si>
  <si>
    <t xml:space="preserve">doprava dodávek</t>
  </si>
  <si>
    <t xml:space="preserve">34140925RZ1</t>
  </si>
  <si>
    <t xml:space="preserve">Celkem za</t>
  </si>
  <si>
    <t xml:space="preserve">800-741</t>
  </si>
  <si>
    <t xml:space="preserve">NO1</t>
  </si>
  <si>
    <t xml:space="preserve">LOVATO II NC 103 M1hAt  3W</t>
  </si>
  <si>
    <t xml:space="preserve">34800600.V</t>
  </si>
  <si>
    <t xml:space="preserve">TREVOS</t>
  </si>
  <si>
    <t xml:space="preserve">Q1</t>
  </si>
  <si>
    <t xml:space="preserve">vypínač TANGO bílý, řazení 1</t>
  </si>
  <si>
    <t xml:space="preserve">ABB</t>
  </si>
  <si>
    <t xml:space="preserve">Q5</t>
  </si>
  <si>
    <t xml:space="preserve">vypínač TANGO bílý, řazení 5</t>
  </si>
  <si>
    <t xml:space="preserve">Q6</t>
  </si>
  <si>
    <t xml:space="preserve">vypínač TANGO bílý, řazení 6</t>
  </si>
  <si>
    <t xml:space="preserve">Q7</t>
  </si>
  <si>
    <t xml:space="preserve">vypínač TANGO bílý, řazení 7</t>
  </si>
  <si>
    <t xml:space="preserve">rámeček dvojitý</t>
  </si>
  <si>
    <t xml:space="preserve">ABB 3901A-B10 B Rámeček dvojnásobný 02-Tango</t>
  </si>
  <si>
    <t xml:space="preserve">XC</t>
  </si>
  <si>
    <t xml:space="preserve">zásuvka 250V/16A/3P</t>
  </si>
  <si>
    <t xml:space="preserve">ABB Tango, bílá; jednoduchá</t>
  </si>
  <si>
    <t xml:space="preserve">XCP</t>
  </si>
  <si>
    <t xml:space="preserve">zásuvka 250V/16A/3P IP44</t>
  </si>
  <si>
    <t xml:space="preserve">ABB Tango, bílá; jednoduchá; s přepěťovou ochranou</t>
  </si>
  <si>
    <t xml:space="preserve">XC44</t>
  </si>
  <si>
    <t xml:space="preserve">Kryt zásuvky s víčkem, Tango IP44, šroub. svorky (5518A-2999 B)</t>
  </si>
  <si>
    <t xml:space="preserve">ABB Tango, bílá</t>
  </si>
  <si>
    <t xml:space="preserve">2D</t>
  </si>
  <si>
    <t xml:space="preserve">zásuvka datová</t>
  </si>
  <si>
    <t xml:space="preserve">2xRJ</t>
  </si>
  <si>
    <t xml:space="preserve">krabice přístrojová</t>
  </si>
  <si>
    <t xml:space="preserve">Montážní krabice KP68 KA pro vestavnou motnáž</t>
  </si>
  <si>
    <t xml:space="preserve">Montážní krabice KP68 do SDK</t>
  </si>
  <si>
    <t xml:space="preserve">stropní ventilátor</t>
  </si>
  <si>
    <t xml:space="preserve">nástěnný ovladač 3 rychlosti</t>
  </si>
  <si>
    <t xml:space="preserve">kabel CYKY-J</t>
  </si>
  <si>
    <t xml:space="preserve">m</t>
  </si>
  <si>
    <t xml:space="preserve">5x1,5</t>
  </si>
  <si>
    <t xml:space="preserve">3x2,5</t>
  </si>
  <si>
    <t xml:space="preserve">3x1,5</t>
  </si>
  <si>
    <t xml:space="preserve">kabel CYKY-O</t>
  </si>
  <si>
    <t xml:space="preserve">kabel FTP</t>
  </si>
  <si>
    <t xml:space="preserve">Cat. 5E</t>
  </si>
  <si>
    <t xml:space="preserve">WAGO svorky</t>
  </si>
  <si>
    <t xml:space="preserve">Svorka WAGO 221-413</t>
  </si>
  <si>
    <t xml:space="preserve">hmoždinky HM8mm</t>
  </si>
  <si>
    <t xml:space="preserve">hmoždinky do SDK</t>
  </si>
  <si>
    <t xml:space="preserve">Hmoždinka do sádrokartonu MUNGO polyamid</t>
  </si>
  <si>
    <t xml:space="preserve">vruty 4x45mm</t>
  </si>
  <si>
    <t xml:space="preserve">ohebná trubka</t>
  </si>
  <si>
    <t xml:space="preserve">16mm</t>
  </si>
  <si>
    <t xml:space="preserve">JA-120E-BK Sběrnicová venkovní čtečka RFID / NFC – černá</t>
  </si>
  <si>
    <t xml:space="preserve">JA-120N Sběrnicový modul pro obsluhu elektrického zámku </t>
  </si>
  <si>
    <t xml:space="preserve">BAT-1V2-NIMH.1 Akumulátor </t>
  </si>
  <si>
    <t xml:space="preserve">JA-110T Modul izolátoru sběrnice</t>
  </si>
  <si>
    <t xml:space="preserve">JA-190PL Víceúčelová montážní krabice </t>
  </si>
  <si>
    <t xml:space="preserve">JA-112J Sběrnicové tísňové nebo ovládací nástěnné tlačítko</t>
  </si>
  <si>
    <t xml:space="preserve">JYTY</t>
  </si>
  <si>
    <t xml:space="preserve">2x1</t>
  </si>
  <si>
    <t xml:space="preserve">nespecifikovaný drobný montážní materiál</t>
  </si>
  <si>
    <t xml:space="preserve">NO</t>
  </si>
  <si>
    <t xml:space="preserve">nouzové svítidlo - demontáž</t>
  </si>
  <si>
    <t xml:space="preserve">+ montáž</t>
  </si>
  <si>
    <t xml:space="preserve">nastavení a programování</t>
  </si>
  <si>
    <t xml:space="preserve">EZS</t>
  </si>
  <si>
    <t xml:space="preserve">revizní zpráva</t>
  </si>
  <si>
    <t xml:space="preserve">pro část EZS</t>
  </si>
  <si>
    <t xml:space="preserve">nespecifikované a pomocné montážní práce</t>
  </si>
  <si>
    <t xml:space="preserve">846-9</t>
  </si>
  <si>
    <t xml:space="preserve">Bourací a zednické práce</t>
  </si>
  <si>
    <t xml:space="preserve">sádra</t>
  </si>
  <si>
    <t xml:space="preserve">kg</t>
  </si>
  <si>
    <t xml:space="preserve">zdící materiál hrubý</t>
  </si>
  <si>
    <t xml:space="preserve">po 25kg</t>
  </si>
  <si>
    <t xml:space="preserve">97402-1340</t>
  </si>
  <si>
    <t xml:space="preserve">sekání drážek</t>
  </si>
  <si>
    <t xml:space="preserve">osvětlení; vypínače</t>
  </si>
  <si>
    <t xml:space="preserve">97402-1230</t>
  </si>
  <si>
    <t xml:space="preserve">zásuvky</t>
  </si>
  <si>
    <t xml:space="preserve">349 23-1100</t>
  </si>
  <si>
    <t xml:space="preserve">zazdění drážek (sádrování)</t>
  </si>
  <si>
    <t xml:space="preserve">973 02-2410</t>
  </si>
  <si>
    <t xml:space="preserve">prostupy přes zeď</t>
  </si>
  <si>
    <t xml:space="preserve">M21</t>
  </si>
  <si>
    <t xml:space="preserve">Dodávky a hodinová zúčtovací sazba</t>
  </si>
  <si>
    <t xml:space="preserve">D</t>
  </si>
  <si>
    <t xml:space="preserve">H</t>
  </si>
  <si>
    <t xml:space="preserve">demontáže původní elektroinstalace </t>
  </si>
  <si>
    <t xml:space="preserve">hod</t>
  </si>
  <si>
    <t xml:space="preserve"> přepojení vypínačů a pod.+ odvoz; úklid</t>
  </si>
  <si>
    <t xml:space="preserve">dokončovací práce, koordinace profesí</t>
  </si>
  <si>
    <t xml:space="preserve">úpravy</t>
  </si>
  <si>
    <t xml:space="preserve">komplexní vyzkoušení</t>
  </si>
  <si>
    <t xml:space="preserve">740 99-1200</t>
  </si>
  <si>
    <t xml:space="preserve">Výchozí revize elektroinstalace </t>
  </si>
  <si>
    <t xml:space="preserve">210292201PR2</t>
  </si>
  <si>
    <t xml:space="preserve">Projektová dokumentace skutečného provedení stavby</t>
  </si>
  <si>
    <t xml:space="preserve">HSV – hlavní stavební výroba – hrubá stavba objektů občanské, bytové a průmyslové výstavby, inženýrské sítě, objekty vodního hospodářství.</t>
  </si>
  <si>
    <t xml:space="preserve">PSV – pomocná (přidružená) stavební výroba – řemesla, instalace, dokončovací práce, kompletace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</si>
</sst>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#,##0"/>
    <numFmt numFmtId="167" formatCode="#,##0&quot; Kč&quot;"/>
    <numFmt numFmtId="168" formatCode="dd/\ mm/\ yyyy"/>
    <numFmt numFmtId="169" formatCode="dd/mm/yy"/>
    <numFmt numFmtId="170" formatCode="0.0"/>
    <numFmt numFmtId="171" formatCode="0"/>
    <numFmt numFmtId="172" formatCode="General"/>
    <numFmt numFmtId="173" formatCode="#,##0.00"/>
  </numFmts>
  <fonts count="47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1"/>
    </font>
    <font>
      <b val="true"/>
      <sz val="14"/>
      <name val="Arial"/>
      <family val="2"/>
      <charset val="238"/>
    </font>
    <font>
      <b val="true"/>
      <sz val="10"/>
      <name val="Arial"/>
      <family val="2"/>
      <charset val="238"/>
    </font>
    <font>
      <sz val="9"/>
      <name val="Arial"/>
      <family val="2"/>
      <charset val="238"/>
    </font>
    <font>
      <b val="true"/>
      <sz val="9"/>
      <name val="Arial"/>
      <family val="2"/>
      <charset val="238"/>
    </font>
    <font>
      <sz val="10"/>
      <name val="Arial"/>
      <family val="2"/>
      <charset val="238"/>
    </font>
    <font>
      <b val="true"/>
      <sz val="10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 val="true"/>
      <sz val="10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2"/>
      <name val="Arial CE"/>
      <family val="2"/>
      <charset val="238"/>
    </font>
    <font>
      <sz val="8"/>
      <name val="Arial CE"/>
      <family val="2"/>
      <charset val="238"/>
    </font>
    <font>
      <b val="true"/>
      <sz val="9"/>
      <color rgb="FFC00000"/>
      <name val="Arial"/>
      <family val="2"/>
      <charset val="238"/>
    </font>
    <font>
      <b val="true"/>
      <sz val="9"/>
      <color rgb="FF7030A0"/>
      <name val="Arial"/>
      <family val="2"/>
      <charset val="238"/>
    </font>
    <font>
      <b val="true"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8"/>
      <color rgb="FFFFFFFF"/>
      <name val="Arial"/>
      <family val="2"/>
      <charset val="238"/>
    </font>
    <font>
      <b val="true"/>
      <u val="single"/>
      <sz val="11"/>
      <name val="Arial"/>
      <family val="2"/>
      <charset val="238"/>
    </font>
    <font>
      <b val="true"/>
      <u val="single"/>
      <sz val="11"/>
      <color rgb="FFC00000"/>
      <name val="Arial"/>
      <family val="2"/>
      <charset val="238"/>
    </font>
    <font>
      <b val="true"/>
      <u val="single"/>
      <sz val="11"/>
      <color rgb="FF0070C0"/>
      <name val="Arial"/>
      <family val="2"/>
      <charset val="238"/>
    </font>
    <font>
      <sz val="8"/>
      <color rgb="FFF2DCDB"/>
      <name val="Arial"/>
      <family val="2"/>
      <charset val="238"/>
    </font>
    <font>
      <u val="single"/>
      <sz val="8"/>
      <name val="Arial"/>
      <family val="2"/>
      <charset val="238"/>
    </font>
    <font>
      <b val="true"/>
      <sz val="8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632523"/>
      <name val="Arial"/>
      <family val="2"/>
      <charset val="238"/>
    </font>
    <font>
      <sz val="8"/>
      <color rgb="FFF2F2F2"/>
      <name val="Arial"/>
      <family val="2"/>
      <charset val="238"/>
    </font>
    <font>
      <b val="true"/>
      <i val="true"/>
      <sz val="8"/>
      <name val="Arial"/>
      <family val="2"/>
      <charset val="238"/>
    </font>
    <font>
      <b val="true"/>
      <sz val="8"/>
      <color rgb="FFFFFFFF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rgb="FF376092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rgb="FFFF0000"/>
      <name val="Arial"/>
      <family val="2"/>
      <charset val="238"/>
    </font>
    <font>
      <b val="true"/>
      <sz val="8"/>
      <color rgb="FF0000FF"/>
      <name val="Arial"/>
      <family val="2"/>
      <charset val="238"/>
    </font>
    <font>
      <sz val="8"/>
      <color rgb="FF008000"/>
      <name val="Arial"/>
      <family val="2"/>
      <charset val="238"/>
    </font>
    <font>
      <sz val="8"/>
      <name val="Arial CE"/>
      <family val="0"/>
      <charset val="1"/>
    </font>
    <font>
      <sz val="8"/>
      <color rgb="FF0070C0"/>
      <name val="Arial"/>
      <family val="2"/>
      <charset val="238"/>
    </font>
    <font>
      <sz val="8"/>
      <color rgb="FF4F6228"/>
      <name val="Arial"/>
      <family val="2"/>
      <charset val="238"/>
    </font>
    <font>
      <i val="true"/>
      <sz val="8"/>
      <name val="Arial"/>
      <family val="2"/>
      <charset val="238"/>
    </font>
    <font>
      <sz val="10"/>
      <color rgb="FFA6A6A6"/>
      <name val="Arial CE"/>
      <family val="0"/>
      <charset val="238"/>
    </font>
    <font>
      <u val="single"/>
      <sz val="10"/>
      <color rgb="FF0000FF"/>
      <name val="Arial CE"/>
      <family val="0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BEEF4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D9D9D9"/>
        <bgColor rgb="FFF2DCDB"/>
      </patternFill>
    </fill>
    <fill>
      <patternFill patternType="solid">
        <fgColor rgb="FFF2DCDB"/>
        <bgColor rgb="FFFDEADA"/>
      </patternFill>
    </fill>
    <fill>
      <patternFill patternType="solid">
        <fgColor rgb="FFFFFFFF"/>
        <bgColor rgb="FFF2F2F2"/>
      </patternFill>
    </fill>
    <fill>
      <patternFill patternType="solid">
        <fgColor rgb="FFEBF1DE"/>
        <bgColor rgb="FFF2F2F2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double"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9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0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2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4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41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4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4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4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4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4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4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9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3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3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8" fillId="2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8" fillId="2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5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9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5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9" fillId="2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9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9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5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3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5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5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4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5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4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4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0" borderId="4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4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5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4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5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4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4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6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22" fillId="0" borderId="3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6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6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6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6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6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6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6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6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6" borderId="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4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0" borderId="37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22" fillId="0" borderId="2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2" fillId="0" borderId="2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0" borderId="2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9" fillId="0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0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0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5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4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3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2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33" fillId="2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9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2" borderId="8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2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9" fillId="6" borderId="2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4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38" fillId="7" borderId="9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7" borderId="9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5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3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2" fillId="7" borderId="9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0" fillId="0" borderId="2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7" borderId="9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2" fillId="0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37" fillId="7" borderId="9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0" borderId="3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3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9" fillId="0" borderId="36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0" borderId="36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0" borderId="3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7" borderId="36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2" fillId="0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2" borderId="2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33" fillId="2" borderId="3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3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2" borderId="36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2" borderId="3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2" borderId="2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6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6" borderId="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3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9" fillId="2" borderId="36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6" borderId="5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6" borderId="3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6" borderId="3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6" borderId="3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6" borderId="3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6" borderId="3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8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0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29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0" borderId="3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4" fillId="0" borderId="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4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_POL.XLS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4F6228"/>
      <rgbColor rgb="FF800080"/>
      <rgbColor rgb="FF008080"/>
      <rgbColor rgb="FFC0C0C0"/>
      <rgbColor rgb="FF808080"/>
      <rgbColor rgb="FF9999FF"/>
      <rgbColor rgb="FF7030A0"/>
      <rgbColor rgb="FFEBF1DE"/>
      <rgbColor rgb="FFDBEEF4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376092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E161"/>
  <sheetViews>
    <sheetView showFormulas="false" showGridLines="true" showRowColHeaders="true" showZeros="false" rightToLeft="false" tabSelected="true" showOutlineSymbols="true" defaultGridColor="true" view="pageBreakPreview" topLeftCell="A1" colorId="64" zoomScale="140" zoomScaleNormal="100" zoomScalePageLayoutView="140" workbookViewId="0">
      <selection pane="topLeft" activeCell="A13" activeCellId="0" sqref="A13"/>
    </sheetView>
  </sheetViews>
  <sheetFormatPr defaultColWidth="8.9140625" defaultRowHeight="12.75" zeroHeight="false" outlineLevelRow="0" outlineLevelCol="0"/>
  <cols>
    <col collapsed="false" customWidth="true" hidden="false" outlineLevel="0" max="1" min="1" style="1" width="3.3"/>
    <col collapsed="false" customWidth="true" hidden="false" outlineLevel="0" max="2" min="2" style="1" width="17.3"/>
    <col collapsed="false" customWidth="true" hidden="false" outlineLevel="0" max="3" min="3" style="1" width="14.81"/>
    <col collapsed="false" customWidth="true" hidden="false" outlineLevel="0" max="4" min="4" style="1" width="14.62"/>
    <col collapsed="false" customWidth="true" hidden="false" outlineLevel="0" max="5" min="5" style="1" width="14.2"/>
    <col collapsed="false" customWidth="true" hidden="false" outlineLevel="0" max="6" min="6" style="1" width="15.2"/>
    <col collapsed="false" customWidth="true" hidden="false" outlineLevel="0" max="7" min="7" style="1" width="15.3"/>
    <col collapsed="false" customWidth="false" hidden="false" outlineLevel="0" max="1024" min="8" style="1" width="8.9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6.5" hidden="false" customHeight="true" outlineLevel="0" collapsed="false">
      <c r="A2" s="3" t="s">
        <v>1</v>
      </c>
      <c r="B2" s="4"/>
      <c r="C2" s="5" t="str">
        <f aca="false">Rekapitulace!H3</f>
        <v>000000</v>
      </c>
      <c r="D2" s="5" t="n">
        <f aca="false">Rekapitulace!G4</f>
        <v>0</v>
      </c>
      <c r="E2" s="6"/>
      <c r="F2" s="7" t="s">
        <v>2</v>
      </c>
      <c r="G2" s="8"/>
    </row>
    <row r="3" customFormat="false" ht="16.5" hidden="false" customHeight="true" outlineLevel="0" collapsed="false">
      <c r="A3" s="9"/>
      <c r="B3" s="10"/>
      <c r="C3" s="11"/>
      <c r="D3" s="11"/>
      <c r="E3" s="12"/>
      <c r="F3" s="13"/>
      <c r="G3" s="14"/>
    </row>
    <row r="4" customFormat="false" ht="16.5" hidden="false" customHeight="true" outlineLevel="0" collapsed="false">
      <c r="A4" s="15" t="s">
        <v>3</v>
      </c>
      <c r="B4" s="10"/>
      <c r="C4" s="11" t="s">
        <v>4</v>
      </c>
      <c r="D4" s="11"/>
      <c r="E4" s="12"/>
      <c r="F4" s="13" t="s">
        <v>5</v>
      </c>
      <c r="G4" s="16"/>
    </row>
    <row r="5" customFormat="false" ht="16.5" hidden="false" customHeight="true" outlineLevel="0" collapsed="false">
      <c r="A5" s="17"/>
      <c r="B5" s="18"/>
      <c r="C5" s="19" t="s">
        <v>6</v>
      </c>
      <c r="D5" s="20"/>
      <c r="E5" s="18"/>
      <c r="F5" s="18"/>
      <c r="G5" s="14"/>
    </row>
    <row r="6" customFormat="false" ht="16.5" hidden="false" customHeight="true" outlineLevel="0" collapsed="false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customFormat="false" ht="16.5" hidden="false" customHeight="true" outlineLevel="0" collapsed="false">
      <c r="A7" s="22"/>
      <c r="B7" s="23"/>
      <c r="C7" s="24" t="s">
        <v>10</v>
      </c>
      <c r="D7" s="25"/>
      <c r="E7" s="25"/>
      <c r="F7" s="26"/>
      <c r="G7" s="21" t="n">
        <f aca="false">IF(PocetMJ=0,,ROUND((G30+G32)/PocetMJ,1))</f>
        <v>0</v>
      </c>
    </row>
    <row r="8" customFormat="false" ht="16.5" hidden="false" customHeight="true" outlineLevel="0" collapsed="false">
      <c r="A8" s="27" t="s">
        <v>11</v>
      </c>
      <c r="B8" s="13"/>
      <c r="C8" s="28"/>
      <c r="D8" s="28"/>
      <c r="E8" s="28"/>
      <c r="F8" s="13" t="s">
        <v>12</v>
      </c>
      <c r="G8" s="29"/>
      <c r="H8" s="30"/>
    </row>
    <row r="9" customFormat="false" ht="16.5" hidden="false" customHeight="true" outlineLevel="0" collapsed="false">
      <c r="A9" s="27" t="s">
        <v>13</v>
      </c>
      <c r="B9" s="13"/>
      <c r="C9" s="28" t="n">
        <f aca="false">Projektant</f>
        <v>0</v>
      </c>
      <c r="D9" s="28"/>
      <c r="E9" s="28"/>
      <c r="F9" s="13"/>
      <c r="G9" s="29"/>
      <c r="H9" s="30"/>
    </row>
    <row r="10" customFormat="false" ht="16.5" hidden="false" customHeight="true" outlineLevel="0" collapsed="false">
      <c r="A10" s="27" t="s">
        <v>14</v>
      </c>
      <c r="B10" s="13"/>
      <c r="C10" s="31"/>
      <c r="D10" s="31"/>
      <c r="E10" s="31"/>
      <c r="F10" s="13"/>
      <c r="G10" s="32"/>
      <c r="H10" s="33"/>
    </row>
    <row r="11" customFormat="false" ht="16.5" hidden="false" customHeight="true" outlineLevel="0" collapsed="false">
      <c r="A11" s="27" t="s">
        <v>15</v>
      </c>
      <c r="B11" s="13"/>
      <c r="C11" s="31"/>
      <c r="D11" s="31"/>
      <c r="E11" s="31"/>
      <c r="F11" s="13" t="s">
        <v>16</v>
      </c>
      <c r="G11" s="32" t="s">
        <v>17</v>
      </c>
      <c r="H11" s="30"/>
      <c r="BA11" s="34"/>
      <c r="BB11" s="34"/>
      <c r="BC11" s="34"/>
      <c r="BD11" s="34"/>
      <c r="BE11" s="34"/>
    </row>
    <row r="12" customFormat="false" ht="16.5" hidden="false" customHeight="true" outlineLevel="0" collapsed="false">
      <c r="A12" s="35" t="s">
        <v>18</v>
      </c>
      <c r="B12" s="10"/>
      <c r="C12" s="36"/>
      <c r="D12" s="36"/>
      <c r="E12" s="36"/>
      <c r="F12" s="37" t="s">
        <v>19</v>
      </c>
      <c r="G12" s="38"/>
      <c r="H12" s="30"/>
    </row>
    <row r="13" customFormat="false" ht="28.5" hidden="false" customHeight="true" outlineLevel="0" collapsed="false">
      <c r="A13" s="39" t="s">
        <v>20</v>
      </c>
      <c r="B13" s="39"/>
      <c r="C13" s="39"/>
      <c r="D13" s="39"/>
      <c r="E13" s="39"/>
      <c r="F13" s="39"/>
      <c r="G13" s="39"/>
      <c r="H13" s="30"/>
    </row>
    <row r="14" customFormat="false" ht="27.75" hidden="false" customHeight="true" outlineLevel="0" collapsed="false">
      <c r="A14" s="40" t="s">
        <v>21</v>
      </c>
      <c r="B14" s="41"/>
      <c r="C14" s="42"/>
      <c r="D14" s="43" t="s">
        <v>22</v>
      </c>
      <c r="E14" s="43"/>
      <c r="F14" s="43"/>
      <c r="G14" s="43"/>
    </row>
    <row r="15" customFormat="false" ht="16.5" hidden="false" customHeight="true" outlineLevel="0" collapsed="false">
      <c r="A15" s="44"/>
      <c r="B15" s="45" t="s">
        <v>23</v>
      </c>
      <c r="C15" s="46" t="n">
        <f aca="false">HSV</f>
        <v>0</v>
      </c>
      <c r="D15" s="45" t="str">
        <f aca="false">Rekapitulace!A24</f>
        <v>Ztížené výrobní podmínky</v>
      </c>
      <c r="E15" s="47"/>
      <c r="F15" s="45"/>
      <c r="G15" s="48" t="n">
        <f aca="false">Rekapitulace!I24</f>
        <v>0</v>
      </c>
    </row>
    <row r="16" customFormat="false" ht="16.5" hidden="false" customHeight="true" outlineLevel="0" collapsed="false">
      <c r="A16" s="44" t="s">
        <v>24</v>
      </c>
      <c r="B16" s="45" t="s">
        <v>25</v>
      </c>
      <c r="C16" s="46" t="n">
        <f aca="false">PSV</f>
        <v>0</v>
      </c>
      <c r="D16" s="45" t="str">
        <f aca="false">Rekapitulace!A25</f>
        <v>Oborová přirážka</v>
      </c>
      <c r="E16" s="47"/>
      <c r="F16" s="45"/>
      <c r="G16" s="48" t="n">
        <f aca="false">Rekapitulace!I25</f>
        <v>0</v>
      </c>
    </row>
    <row r="17" customFormat="false" ht="16.5" hidden="false" customHeight="true" outlineLevel="0" collapsed="false">
      <c r="A17" s="44" t="s">
        <v>26</v>
      </c>
      <c r="B17" s="49" t="s">
        <v>27</v>
      </c>
      <c r="C17" s="46" t="n">
        <f aca="false">Mont</f>
        <v>0</v>
      </c>
      <c r="D17" s="45" t="str">
        <f aca="false">Rekapitulace!A26</f>
        <v>Přesun stavebních kapacit</v>
      </c>
      <c r="E17" s="47"/>
      <c r="F17" s="45"/>
      <c r="G17" s="48" t="n">
        <f aca="false">Rekapitulace!I26</f>
        <v>0</v>
      </c>
    </row>
    <row r="18" customFormat="false" ht="16.5" hidden="false" customHeight="true" outlineLevel="0" collapsed="false">
      <c r="A18" s="44" t="s">
        <v>28</v>
      </c>
      <c r="B18" s="50" t="s">
        <v>29</v>
      </c>
      <c r="C18" s="46" t="n">
        <f aca="false">Dodavka</f>
        <v>0</v>
      </c>
      <c r="D18" s="45" t="str">
        <f aca="false">Rekapitulace!A27</f>
        <v>Mimostaveništní doprava</v>
      </c>
      <c r="E18" s="47"/>
      <c r="F18" s="45"/>
      <c r="G18" s="48" t="n">
        <f aca="false">Rekapitulace!I27</f>
        <v>0</v>
      </c>
    </row>
    <row r="19" customFormat="false" ht="16.5" hidden="false" customHeight="true" outlineLevel="0" collapsed="false">
      <c r="A19" s="44" t="s">
        <v>30</v>
      </c>
      <c r="B19" s="45"/>
      <c r="C19" s="46" t="n">
        <f aca="false">SUM(C15:C18)</f>
        <v>0</v>
      </c>
      <c r="D19" s="45" t="str">
        <f aca="false">Rekapitulace!A28</f>
        <v>Zařízení staveniště</v>
      </c>
      <c r="E19" s="47"/>
      <c r="F19" s="45"/>
      <c r="G19" s="48" t="n">
        <f aca="false">Rekapitulace!I28</f>
        <v>0</v>
      </c>
    </row>
    <row r="20" customFormat="false" ht="16.5" hidden="false" customHeight="true" outlineLevel="0" collapsed="false">
      <c r="A20" s="44"/>
      <c r="B20" s="45"/>
      <c r="C20" s="46"/>
      <c r="D20" s="45" t="str">
        <f aca="false">Rekapitulace!A29</f>
        <v>Provoz investora</v>
      </c>
      <c r="E20" s="47"/>
      <c r="F20" s="45"/>
      <c r="G20" s="48" t="n">
        <f aca="false">Rekapitulace!I29</f>
        <v>0</v>
      </c>
    </row>
    <row r="21" customFormat="false" ht="16.5" hidden="false" customHeight="true" outlineLevel="0" collapsed="false">
      <c r="A21" s="44" t="s">
        <v>31</v>
      </c>
      <c r="B21" s="45"/>
      <c r="C21" s="46" t="n">
        <f aca="false">HZS</f>
        <v>0</v>
      </c>
      <c r="D21" s="45" t="str">
        <f aca="false">Rekapitulace!A30</f>
        <v>Kompletační činnost (IČD)</v>
      </c>
      <c r="E21" s="47"/>
      <c r="F21" s="45"/>
      <c r="G21" s="48" t="n">
        <f aca="false">Rekapitulace!I30</f>
        <v>0</v>
      </c>
    </row>
    <row r="22" customFormat="false" ht="16.5" hidden="false" customHeight="true" outlineLevel="0" collapsed="false">
      <c r="A22" s="44" t="s">
        <v>32</v>
      </c>
      <c r="B22" s="45"/>
      <c r="C22" s="46" t="n">
        <f aca="false">C19+C21</f>
        <v>0</v>
      </c>
      <c r="D22" s="45" t="s">
        <v>33</v>
      </c>
      <c r="E22" s="47"/>
      <c r="F22" s="45"/>
      <c r="G22" s="48" t="n">
        <f aca="false">G23-SUM(G15:G21)</f>
        <v>0</v>
      </c>
    </row>
    <row r="23" customFormat="false" ht="16.5" hidden="false" customHeight="true" outlineLevel="0" collapsed="false">
      <c r="A23" s="44" t="s">
        <v>34</v>
      </c>
      <c r="B23" s="51"/>
      <c r="C23" s="52" t="n">
        <f aca="false">C22+G23</f>
        <v>0</v>
      </c>
      <c r="D23" s="53" t="s">
        <v>35</v>
      </c>
      <c r="E23" s="54"/>
      <c r="F23" s="53"/>
      <c r="G23" s="55" t="n">
        <f aca="false">VRN</f>
        <v>0</v>
      </c>
    </row>
    <row r="24" customFormat="false" ht="27.75" hidden="false" customHeight="true" outlineLevel="0" collapsed="false">
      <c r="A24" s="56" t="s">
        <v>36</v>
      </c>
      <c r="B24" s="57"/>
      <c r="C24" s="58"/>
      <c r="D24" s="57" t="s">
        <v>37</v>
      </c>
      <c r="E24" s="57"/>
      <c r="F24" s="59" t="s">
        <v>38</v>
      </c>
      <c r="G24" s="60"/>
    </row>
    <row r="25" customFormat="false" ht="16.5" hidden="false" customHeight="true" outlineLevel="0" collapsed="false">
      <c r="A25" s="61" t="s">
        <v>39</v>
      </c>
      <c r="B25" s="62"/>
      <c r="C25" s="63" t="s">
        <v>40</v>
      </c>
      <c r="D25" s="62" t="s">
        <v>39</v>
      </c>
      <c r="E25" s="63" t="s">
        <v>40</v>
      </c>
      <c r="F25" s="64" t="s">
        <v>39</v>
      </c>
      <c r="G25" s="65"/>
    </row>
    <row r="26" customFormat="false" ht="16.5" hidden="false" customHeight="true" outlineLevel="0" collapsed="false">
      <c r="A26" s="9" t="s">
        <v>41</v>
      </c>
      <c r="B26" s="66"/>
      <c r="C26" s="67" t="n">
        <v>45999</v>
      </c>
      <c r="D26" s="68" t="s">
        <v>41</v>
      </c>
      <c r="E26" s="67" t="n">
        <f aca="false">C26</f>
        <v>45999</v>
      </c>
      <c r="F26" s="69" t="s">
        <v>41</v>
      </c>
      <c r="G26" s="70"/>
    </row>
    <row r="27" customFormat="false" ht="16.5" hidden="false" customHeight="true" outlineLevel="0" collapsed="false">
      <c r="A27" s="61"/>
      <c r="B27" s="71"/>
      <c r="D27" s="62"/>
      <c r="F27" s="64"/>
      <c r="G27" s="65"/>
    </row>
    <row r="28" customFormat="false" ht="16.5" hidden="false" customHeight="true" outlineLevel="0" collapsed="false">
      <c r="A28" s="72" t="s">
        <v>42</v>
      </c>
      <c r="B28" s="73"/>
      <c r="C28" s="74"/>
      <c r="D28" s="75" t="s">
        <v>43</v>
      </c>
      <c r="E28" s="74"/>
      <c r="F28" s="73" t="s">
        <v>43</v>
      </c>
      <c r="G28" s="76"/>
    </row>
    <row r="29" customFormat="false" ht="16.5" hidden="false" customHeight="true" outlineLevel="0" collapsed="false">
      <c r="A29" s="61"/>
      <c r="B29" s="62"/>
      <c r="C29" s="74"/>
      <c r="D29" s="75"/>
      <c r="E29" s="74"/>
      <c r="F29" s="62"/>
      <c r="G29" s="65"/>
    </row>
    <row r="30" customFormat="false" ht="16.5" hidden="false" customHeight="true" outlineLevel="0" collapsed="false">
      <c r="A30" s="77" t="s">
        <v>44</v>
      </c>
      <c r="B30" s="78"/>
      <c r="C30" s="79"/>
      <c r="D30" s="78"/>
      <c r="E30" s="80"/>
      <c r="F30" s="81"/>
      <c r="G30" s="82" t="n">
        <f aca="false">C23-G32</f>
        <v>0</v>
      </c>
    </row>
    <row r="31" customFormat="false" ht="16.5" hidden="false" customHeight="true" outlineLevel="0" collapsed="false">
      <c r="A31" s="77" t="s">
        <v>45</v>
      </c>
      <c r="B31" s="78"/>
      <c r="C31" s="83" t="n">
        <v>21</v>
      </c>
      <c r="D31" s="78" t="s">
        <v>46</v>
      </c>
      <c r="E31" s="80"/>
      <c r="F31" s="81"/>
      <c r="G31" s="82" t="n">
        <f aca="false">ROUND(G30*C31%,0)</f>
        <v>0</v>
      </c>
    </row>
    <row r="32" customFormat="false" ht="16.5" hidden="false" customHeight="true" outlineLevel="0" collapsed="false">
      <c r="A32" s="77" t="s">
        <v>44</v>
      </c>
      <c r="B32" s="78"/>
      <c r="C32" s="83" t="n">
        <v>0</v>
      </c>
      <c r="D32" s="78" t="s">
        <v>46</v>
      </c>
      <c r="E32" s="80"/>
      <c r="F32" s="81"/>
      <c r="G32" s="82" t="n">
        <v>0</v>
      </c>
    </row>
    <row r="33" customFormat="false" ht="16.5" hidden="false" customHeight="true" outlineLevel="0" collapsed="false">
      <c r="A33" s="77" t="s">
        <v>45</v>
      </c>
      <c r="B33" s="78"/>
      <c r="C33" s="83" t="n">
        <f aca="false">SazbaDPH2</f>
        <v>0</v>
      </c>
      <c r="D33" s="78" t="s">
        <v>46</v>
      </c>
      <c r="E33" s="80"/>
      <c r="F33" s="84"/>
      <c r="G33" s="85" t="n">
        <f aca="false">ROUND(PRODUCT(G32,C33/100),0)</f>
        <v>0</v>
      </c>
    </row>
    <row r="34" s="90" customFormat="true" ht="27.75" hidden="false" customHeight="true" outlineLevel="0" collapsed="false">
      <c r="A34" s="86" t="s">
        <v>47</v>
      </c>
      <c r="B34" s="87"/>
      <c r="C34" s="87"/>
      <c r="D34" s="87"/>
      <c r="E34" s="88"/>
      <c r="F34" s="89" t="n">
        <f aca="false">ROUND(SUM(G30:G33),0)</f>
        <v>0</v>
      </c>
      <c r="G34" s="89"/>
    </row>
    <row r="35" customFormat="false" ht="16.5" hidden="false" customHeight="true" outlineLevel="0" collapsed="false"/>
    <row r="36" customFormat="false" ht="16.5" hidden="false" customHeight="true" outlineLevel="0" collapsed="false">
      <c r="A36" s="1" t="s">
        <v>48</v>
      </c>
      <c r="H36" s="1" t="s">
        <v>49</v>
      </c>
    </row>
    <row r="37" customFormat="false" ht="16.5" hidden="false" customHeight="true" outlineLevel="0" collapsed="false">
      <c r="C37" s="91"/>
      <c r="D37" s="91"/>
      <c r="E37" s="91"/>
      <c r="F37" s="91"/>
      <c r="G37" s="91"/>
      <c r="H37" s="1" t="s">
        <v>49</v>
      </c>
    </row>
    <row r="38" customFormat="false" ht="16.5" hidden="false" customHeight="true" outlineLevel="0" collapsed="false">
      <c r="C38" s="91"/>
      <c r="D38" s="91"/>
      <c r="E38" s="91"/>
      <c r="F38" s="91"/>
      <c r="G38" s="91"/>
      <c r="H38" s="1" t="s">
        <v>49</v>
      </c>
    </row>
    <row r="39" customFormat="false" ht="16.5" hidden="false" customHeight="true" outlineLevel="0" collapsed="false">
      <c r="B39" s="91"/>
      <c r="C39" s="91"/>
      <c r="D39" s="91"/>
      <c r="E39" s="91"/>
      <c r="F39" s="91"/>
      <c r="G39" s="91"/>
      <c r="H39" s="1" t="s">
        <v>49</v>
      </c>
    </row>
    <row r="40" customFormat="false" ht="16.5" hidden="false" customHeight="true" outlineLevel="0" collapsed="false">
      <c r="B40" s="91"/>
      <c r="C40" s="91"/>
      <c r="D40" s="91"/>
      <c r="E40" s="91"/>
      <c r="F40" s="91"/>
      <c r="G40" s="91"/>
      <c r="H40" s="1" t="s">
        <v>49</v>
      </c>
    </row>
    <row r="41" customFormat="false" ht="16.5" hidden="false" customHeight="true" outlineLevel="0" collapsed="false">
      <c r="B41" s="91"/>
      <c r="C41" s="91"/>
      <c r="D41" s="91"/>
      <c r="E41" s="91"/>
      <c r="F41" s="91"/>
      <c r="G41" s="91"/>
      <c r="H41" s="1" t="s">
        <v>49</v>
      </c>
    </row>
    <row r="42" customFormat="false" ht="16.5" hidden="false" customHeight="true" outlineLevel="0" collapsed="false">
      <c r="B42" s="91"/>
      <c r="C42" s="91"/>
      <c r="D42" s="91"/>
      <c r="E42" s="91"/>
      <c r="F42" s="91"/>
      <c r="G42" s="91"/>
      <c r="H42" s="1" t="s">
        <v>49</v>
      </c>
    </row>
    <row r="43" customFormat="false" ht="12.8" hidden="false" customHeight="false" outlineLevel="0" collapsed="false">
      <c r="B43" s="91"/>
      <c r="C43" s="91"/>
      <c r="D43" s="91"/>
      <c r="E43" s="91"/>
      <c r="F43" s="91"/>
      <c r="G43" s="91"/>
      <c r="H43" s="1" t="s">
        <v>49</v>
      </c>
    </row>
    <row r="44" customFormat="false" ht="12.75" hidden="false" customHeight="false" outlineLevel="0" collapsed="false">
      <c r="B44" s="92"/>
      <c r="C44" s="92"/>
      <c r="D44" s="92"/>
      <c r="E44" s="92"/>
      <c r="F44" s="92"/>
      <c r="G44" s="92"/>
    </row>
    <row r="45" customFormat="false" ht="12.75" hidden="false" customHeight="false" outlineLevel="0" collapsed="false">
      <c r="B45" s="92"/>
      <c r="C45" s="92"/>
      <c r="D45" s="92"/>
      <c r="E45" s="92"/>
      <c r="F45" s="92"/>
      <c r="G45" s="92"/>
    </row>
    <row r="157" customFormat="false" ht="12.75" hidden="false" customHeight="false" outlineLevel="0" collapsed="false">
      <c r="A157" s="84"/>
      <c r="B157" s="93"/>
      <c r="C157" s="93"/>
      <c r="D157" s="93"/>
      <c r="E157" s="93"/>
      <c r="F157" s="93"/>
      <c r="G157" s="93"/>
      <c r="H157" s="94"/>
    </row>
    <row r="158" customFormat="false" ht="12.75" hidden="false" customHeight="false" outlineLevel="0" collapsed="false">
      <c r="A158" s="95"/>
      <c r="B158" s="96"/>
      <c r="C158" s="96"/>
      <c r="D158" s="96"/>
      <c r="E158" s="96"/>
      <c r="F158" s="96"/>
      <c r="G158" s="96"/>
      <c r="H158" s="97"/>
    </row>
    <row r="160" customFormat="false" ht="12.75" hidden="false" customHeight="false" outlineLevel="0" collapsed="false">
      <c r="A160" s="84"/>
      <c r="B160" s="93"/>
      <c r="C160" s="93"/>
      <c r="D160" s="93"/>
      <c r="E160" s="93"/>
      <c r="F160" s="93"/>
      <c r="G160" s="93"/>
      <c r="H160" s="94"/>
    </row>
    <row r="161" customFormat="false" ht="12.75" hidden="false" customHeight="false" outlineLevel="0" collapsed="false">
      <c r="A161" s="95"/>
      <c r="B161" s="96"/>
      <c r="C161" s="96"/>
      <c r="D161" s="96"/>
      <c r="E161" s="96"/>
      <c r="F161" s="96"/>
      <c r="G161" s="96"/>
      <c r="H161" s="97"/>
    </row>
  </sheetData>
  <mergeCells count="11">
    <mergeCell ref="A1:G1"/>
    <mergeCell ref="C8:E8"/>
    <mergeCell ref="C9:E9"/>
    <mergeCell ref="C10:E10"/>
    <mergeCell ref="C11:E11"/>
    <mergeCell ref="C12:E12"/>
    <mergeCell ref="A13:G13"/>
    <mergeCell ref="D14:G14"/>
    <mergeCell ref="F34:G34"/>
    <mergeCell ref="B44:G44"/>
    <mergeCell ref="B45:G45"/>
  </mergeCells>
  <printOptions headings="false" gridLines="false" gridLinesSet="true" horizontalCentered="false" verticalCentered="false"/>
  <pageMargins left="0.590277777777778" right="0.39375" top="0.590277777777778" bottom="0.590277777777778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E162"/>
  <sheetViews>
    <sheetView showFormulas="false" showGridLines="true" showRowColHeaders="true" showZeros="false" rightToLeft="false" tabSelected="false" showOutlineSymbols="true" defaultGridColor="true" view="pageBreakPreview" topLeftCell="A1" colorId="64" zoomScale="140" zoomScaleNormal="100" zoomScalePageLayoutView="140" workbookViewId="0">
      <selection pane="topLeft" activeCell="B13" activeCellId="0" sqref="B13"/>
    </sheetView>
  </sheetViews>
  <sheetFormatPr defaultColWidth="8.9140625" defaultRowHeight="16.5" zeroHeight="false" outlineLevelRow="0" outlineLevelCol="0"/>
  <cols>
    <col collapsed="false" customWidth="true" hidden="false" outlineLevel="0" max="1" min="1" style="1" width="6.81"/>
    <col collapsed="false" customWidth="true" hidden="false" outlineLevel="0" max="2" min="2" style="1" width="4.1"/>
    <col collapsed="false" customWidth="true" hidden="false" outlineLevel="0" max="3" min="3" style="1" width="11.4"/>
    <col collapsed="false" customWidth="true" hidden="false" outlineLevel="0" max="4" min="4" style="1" width="12.9"/>
    <col collapsed="false" customWidth="true" hidden="false" outlineLevel="0" max="8" min="5" style="1" width="11.4"/>
    <col collapsed="false" customWidth="true" hidden="false" outlineLevel="0" max="9" min="9" style="1" width="11.7"/>
    <col collapsed="false" customWidth="true" hidden="false" outlineLevel="0" max="10" min="10" style="1" width="12.7"/>
    <col collapsed="false" customWidth="false" hidden="false" outlineLevel="0" max="1024" min="11" style="1" width="8.9"/>
  </cols>
  <sheetData>
    <row r="3" customFormat="false" ht="16.5" hidden="false" customHeight="true" outlineLevel="0" collapsed="false">
      <c r="A3" s="98" t="s">
        <v>50</v>
      </c>
      <c r="B3" s="98"/>
      <c r="C3" s="99" t="str">
        <f aca="false">CONCATENATE(cislostavby," ",nazevstavby)</f>
        <v>Elektromontáže</v>
      </c>
      <c r="D3" s="100"/>
      <c r="E3" s="101"/>
      <c r="F3" s="100"/>
      <c r="G3" s="102" t="s">
        <v>51</v>
      </c>
      <c r="H3" s="103" t="s">
        <v>52</v>
      </c>
      <c r="I3" s="104"/>
    </row>
    <row r="4" customFormat="false" ht="16.5" hidden="false" customHeight="true" outlineLevel="0" collapsed="false">
      <c r="A4" s="105" t="s">
        <v>53</v>
      </c>
      <c r="B4" s="105"/>
      <c r="C4" s="106" t="str">
        <f aca="false">CONCATENATE(cisloobjektu," ",nazevobjektu)</f>
        <v> Krnov; MŠ Žižkova 34 budova B; rekonstrukce elektro – ETAPA 2</v>
      </c>
      <c r="D4" s="106"/>
      <c r="E4" s="106"/>
      <c r="F4" s="106"/>
      <c r="G4" s="107"/>
      <c r="H4" s="108"/>
      <c r="I4" s="109"/>
    </row>
    <row r="5" customFormat="false" ht="16.5" hidden="false" customHeight="true" outlineLevel="0" collapsed="false">
      <c r="A5" s="110"/>
      <c r="B5" s="110"/>
      <c r="C5" s="110"/>
      <c r="D5" s="110"/>
      <c r="E5" s="110"/>
      <c r="F5" s="62"/>
      <c r="G5" s="110"/>
      <c r="H5" s="110"/>
      <c r="I5" s="110"/>
    </row>
    <row r="6" customFormat="false" ht="16.5" hidden="false" customHeight="true" outlineLevel="0" collapsed="false">
      <c r="A6" s="110"/>
      <c r="B6" s="110"/>
      <c r="C6" s="110"/>
      <c r="D6" s="110"/>
      <c r="E6" s="110"/>
      <c r="F6" s="62"/>
      <c r="G6" s="110"/>
      <c r="H6" s="110"/>
      <c r="I6" s="110"/>
    </row>
    <row r="7" customFormat="false" ht="16.5" hidden="false" customHeight="true" outlineLevel="0" collapsed="false">
      <c r="A7" s="110"/>
      <c r="B7" s="110"/>
      <c r="C7" s="110"/>
      <c r="D7" s="110"/>
      <c r="E7" s="110"/>
      <c r="F7" s="62"/>
      <c r="G7" s="110"/>
      <c r="H7" s="110"/>
      <c r="I7" s="110"/>
    </row>
    <row r="8" customFormat="false" ht="16.5" hidden="false" customHeight="true" outlineLevel="0" collapsed="false">
      <c r="A8" s="110"/>
      <c r="B8" s="110"/>
      <c r="C8" s="110"/>
      <c r="D8" s="110"/>
      <c r="E8" s="110"/>
      <c r="F8" s="62"/>
      <c r="G8" s="110"/>
      <c r="H8" s="110"/>
      <c r="I8" s="110"/>
    </row>
    <row r="9" customFormat="false" ht="17.25" hidden="false" customHeight="false" outlineLevel="0" collapsed="false">
      <c r="A9" s="111" t="s">
        <v>54</v>
      </c>
      <c r="B9" s="111"/>
      <c r="C9" s="111"/>
      <c r="D9" s="111"/>
      <c r="E9" s="111"/>
      <c r="F9" s="111"/>
      <c r="G9" s="111"/>
      <c r="H9" s="111"/>
      <c r="I9" s="111"/>
    </row>
    <row r="10" customFormat="false" ht="16.5" hidden="false" customHeight="true" outlineLevel="0" collapsed="false">
      <c r="A10" s="110"/>
      <c r="B10" s="110"/>
      <c r="C10" s="110"/>
      <c r="D10" s="110"/>
      <c r="E10" s="110"/>
      <c r="F10" s="110"/>
      <c r="G10" s="110"/>
      <c r="H10" s="110"/>
      <c r="I10" s="110"/>
    </row>
    <row r="11" s="30" customFormat="true" ht="16.5" hidden="false" customHeight="true" outlineLevel="0" collapsed="false">
      <c r="A11" s="112"/>
      <c r="B11" s="113" t="s">
        <v>55</v>
      </c>
      <c r="C11" s="113"/>
      <c r="D11" s="114"/>
      <c r="E11" s="115" t="s">
        <v>56</v>
      </c>
      <c r="F11" s="116" t="s">
        <v>57</v>
      </c>
      <c r="G11" s="116" t="s">
        <v>58</v>
      </c>
      <c r="H11" s="116" t="s">
        <v>59</v>
      </c>
      <c r="I11" s="43" t="s">
        <v>31</v>
      </c>
    </row>
    <row r="12" s="30" customFormat="true" ht="16.5" hidden="false" customHeight="true" outlineLevel="0" collapsed="false">
      <c r="A12" s="117" t="str">
        <f aca="false">Položky!C7</f>
        <v>0000</v>
      </c>
      <c r="B12" s="118" t="str">
        <f aca="false">Položky!D7</f>
        <v>ROZVADĚČE</v>
      </c>
      <c r="C12" s="119"/>
      <c r="D12" s="120"/>
      <c r="E12" s="121" t="n">
        <f aca="false">Položky!K14</f>
        <v>0</v>
      </c>
      <c r="F12" s="122" t="n">
        <f aca="false">Položky!L14</f>
        <v>0</v>
      </c>
      <c r="G12" s="122" t="n">
        <f aca="false">Položky!M14</f>
        <v>0</v>
      </c>
      <c r="H12" s="122" t="n">
        <f aca="false">Položky!N14</f>
        <v>0</v>
      </c>
      <c r="I12" s="123" t="n">
        <f aca="false">Položky!O14</f>
        <v>0</v>
      </c>
    </row>
    <row r="13" s="30" customFormat="true" ht="16.5" hidden="false" customHeight="true" outlineLevel="0" collapsed="false">
      <c r="A13" s="124" t="str">
        <f aca="false">Položky!C17</f>
        <v>800-741</v>
      </c>
      <c r="B13" s="125" t="str">
        <f aca="false">Položky!D17</f>
        <v>Elektromontáže</v>
      </c>
      <c r="C13" s="125"/>
      <c r="D13" s="126"/>
      <c r="E13" s="127" t="n">
        <f aca="false">Položky!K151</f>
        <v>0</v>
      </c>
      <c r="F13" s="128" t="n">
        <f aca="false">Položky!L151</f>
        <v>0</v>
      </c>
      <c r="G13" s="128" t="n">
        <f aca="false">Položky!M151</f>
        <v>0</v>
      </c>
      <c r="H13" s="128" t="n">
        <f aca="false">Položky!N151</f>
        <v>0</v>
      </c>
      <c r="I13" s="129" t="n">
        <f aca="false">Položky!O151</f>
        <v>0</v>
      </c>
    </row>
    <row r="14" s="30" customFormat="true" ht="16.5" hidden="false" customHeight="true" outlineLevel="0" collapsed="false">
      <c r="A14" s="124" t="str">
        <f aca="false">Položky!C171</f>
        <v>M21</v>
      </c>
      <c r="B14" s="130" t="str">
        <f aca="false">Položky!D171</f>
        <v>Dodávky a hodinová zúčtovací sazba</v>
      </c>
      <c r="C14" s="62"/>
      <c r="D14" s="131"/>
      <c r="E14" s="132" t="n">
        <f aca="false">Položky!K184</f>
        <v>0</v>
      </c>
      <c r="F14" s="133" t="n">
        <f aca="false">Položky!L184</f>
        <v>0</v>
      </c>
      <c r="G14" s="133" t="n">
        <f aca="false">Položky!M184</f>
        <v>0</v>
      </c>
      <c r="H14" s="133" t="n">
        <f aca="false">Položky!N184</f>
        <v>0</v>
      </c>
      <c r="I14" s="134" t="n">
        <f aca="false">Položky!O184</f>
        <v>0</v>
      </c>
    </row>
    <row r="15" s="30" customFormat="true" ht="16.5" hidden="false" customHeight="true" outlineLevel="0" collapsed="false">
      <c r="A15" s="135" t="str">
        <f aca="false">Položky!C154</f>
        <v>846-9</v>
      </c>
      <c r="B15" s="130" t="str">
        <f aca="false">Položky!D154</f>
        <v>Bourací a zednické práce</v>
      </c>
      <c r="C15" s="62"/>
      <c r="D15" s="131"/>
      <c r="E15" s="132" t="n">
        <f aca="false">Položky!K168</f>
        <v>0</v>
      </c>
      <c r="F15" s="133" t="n">
        <f aca="false">Položky!L168</f>
        <v>0</v>
      </c>
      <c r="G15" s="133" t="n">
        <f aca="false">Položky!M168</f>
        <v>0</v>
      </c>
      <c r="H15" s="133" t="n">
        <f aca="false">Položky!N168</f>
        <v>0</v>
      </c>
      <c r="I15" s="134" t="n">
        <f aca="false">Položky!O168</f>
        <v>0</v>
      </c>
    </row>
    <row r="16" s="139" customFormat="true" ht="16.5" hidden="false" customHeight="true" outlineLevel="0" collapsed="false">
      <c r="A16" s="56"/>
      <c r="B16" s="57" t="s">
        <v>60</v>
      </c>
      <c r="C16" s="57"/>
      <c r="D16" s="136"/>
      <c r="E16" s="137" t="n">
        <f aca="false">SUM(E12:E15)</f>
        <v>0</v>
      </c>
      <c r="F16" s="138" t="n">
        <f aca="false">SUM(F12:F15)</f>
        <v>0</v>
      </c>
      <c r="G16" s="138" t="n">
        <f aca="false">SUM(G12:G15)</f>
        <v>0</v>
      </c>
      <c r="H16" s="138" t="n">
        <f aca="false">SUM(H12:H15)</f>
        <v>0</v>
      </c>
      <c r="I16" s="136" t="n">
        <f aca="false">SUM(I12:I15)</f>
        <v>0</v>
      </c>
    </row>
    <row r="17" customFormat="false" ht="16.5" hidden="false" customHeight="true" outlineLevel="0" collapsed="false">
      <c r="A17" s="62"/>
      <c r="B17" s="62"/>
      <c r="C17" s="62"/>
      <c r="D17" s="62"/>
      <c r="E17" s="62"/>
      <c r="F17" s="62"/>
      <c r="G17" s="62"/>
      <c r="H17" s="62"/>
      <c r="I17" s="62"/>
    </row>
    <row r="18" customFormat="false" ht="16.5" hidden="false" customHeight="true" outlineLevel="0" collapsed="false">
      <c r="A18" s="62"/>
      <c r="B18" s="62"/>
      <c r="C18" s="62"/>
      <c r="D18" s="62"/>
      <c r="E18" s="62"/>
      <c r="F18" s="62"/>
      <c r="G18" s="62"/>
      <c r="H18" s="62"/>
      <c r="I18" s="62"/>
    </row>
    <row r="19" customFormat="false" ht="16.5" hidden="false" customHeight="true" outlineLevel="0" collapsed="false">
      <c r="A19" s="62"/>
      <c r="B19" s="62"/>
      <c r="C19" s="62"/>
      <c r="D19" s="62"/>
      <c r="E19" s="62"/>
      <c r="F19" s="62"/>
      <c r="G19" s="62"/>
      <c r="H19" s="62"/>
      <c r="I19" s="62"/>
    </row>
    <row r="20" customFormat="false" ht="16.5" hidden="false" customHeight="true" outlineLevel="0" collapsed="false">
      <c r="A20" s="62"/>
      <c r="B20" s="62"/>
      <c r="C20" s="62"/>
      <c r="D20" s="62"/>
      <c r="E20" s="62"/>
      <c r="F20" s="62"/>
      <c r="G20" s="62"/>
      <c r="H20" s="62"/>
      <c r="I20" s="62"/>
    </row>
    <row r="21" customFormat="false" ht="16.5" hidden="false" customHeight="true" outlineLevel="0" collapsed="false">
      <c r="A21" s="140" t="s">
        <v>61</v>
      </c>
      <c r="B21" s="140"/>
      <c r="C21" s="140"/>
      <c r="D21" s="140"/>
      <c r="E21" s="140"/>
      <c r="F21" s="140"/>
      <c r="G21" s="140"/>
      <c r="H21" s="140"/>
      <c r="I21" s="140"/>
      <c r="BA21" s="34"/>
      <c r="BB21" s="34"/>
      <c r="BC21" s="34"/>
      <c r="BD21" s="34"/>
      <c r="BE21" s="34"/>
    </row>
    <row r="22" customFormat="false" ht="16.5" hidden="false" customHeight="true" outlineLevel="0" collapsed="false">
      <c r="A22" s="110"/>
      <c r="B22" s="110"/>
      <c r="C22" s="110"/>
      <c r="D22" s="110"/>
      <c r="E22" s="110"/>
      <c r="F22" s="110"/>
      <c r="G22" s="110"/>
      <c r="H22" s="110"/>
      <c r="I22" s="110"/>
    </row>
    <row r="23" customFormat="false" ht="16.5" hidden="false" customHeight="true" outlineLevel="0" collapsed="false">
      <c r="A23" s="56" t="s">
        <v>62</v>
      </c>
      <c r="B23" s="57"/>
      <c r="C23" s="57"/>
      <c r="D23" s="141"/>
      <c r="E23" s="142" t="s">
        <v>63</v>
      </c>
      <c r="F23" s="143" t="s">
        <v>64</v>
      </c>
      <c r="G23" s="115" t="s">
        <v>65</v>
      </c>
      <c r="H23" s="144"/>
      <c r="I23" s="145" t="s">
        <v>63</v>
      </c>
    </row>
    <row r="24" customFormat="false" ht="16.5" hidden="false" customHeight="true" outlineLevel="0" collapsed="false">
      <c r="A24" s="72" t="s">
        <v>66</v>
      </c>
      <c r="B24" s="73"/>
      <c r="C24" s="73"/>
      <c r="D24" s="76"/>
      <c r="E24" s="146"/>
      <c r="F24" s="147"/>
      <c r="G24" s="148" t="n">
        <f aca="false">CHOOSE(BA24+1,HSV+PSV,HSV+PSV+Mont,HSV+PSV+Dodavka+Mont,HSV,PSV,Mont,Dodavka,Mont+Dodavka,0)</f>
        <v>0</v>
      </c>
      <c r="H24" s="149"/>
      <c r="I24" s="150" t="n">
        <f aca="false">E24+F24*G24/100</f>
        <v>0</v>
      </c>
      <c r="BA24" s="1" t="n">
        <v>0</v>
      </c>
    </row>
    <row r="25" customFormat="false" ht="16.5" hidden="false" customHeight="true" outlineLevel="0" collapsed="false">
      <c r="A25" s="72" t="s">
        <v>67</v>
      </c>
      <c r="B25" s="73"/>
      <c r="C25" s="73"/>
      <c r="D25" s="76"/>
      <c r="E25" s="146"/>
      <c r="F25" s="151"/>
      <c r="G25" s="148" t="n">
        <f aca="false">CHOOSE(BA25+1,HSV+PSV,HSV+PSV+Mont,HSV+PSV+Dodavka+Mont,HSV,PSV,Mont,Dodavka,Mont+Dodavka,0)</f>
        <v>0</v>
      </c>
      <c r="H25" s="149"/>
      <c r="I25" s="150" t="n">
        <f aca="false">E25+F25*G25/100</f>
        <v>0</v>
      </c>
      <c r="BA25" s="1" t="n">
        <v>0</v>
      </c>
    </row>
    <row r="26" customFormat="false" ht="16.5" hidden="false" customHeight="true" outlineLevel="0" collapsed="false">
      <c r="A26" s="72" t="s">
        <v>68</v>
      </c>
      <c r="B26" s="73"/>
      <c r="C26" s="73"/>
      <c r="D26" s="76"/>
      <c r="E26" s="146"/>
      <c r="F26" s="151"/>
      <c r="G26" s="148" t="n">
        <f aca="false">CHOOSE(BA26+1,HSV+PSV,HSV+PSV+Mont,HSV+PSV+Dodavka+Mont,HSV,PSV,Mont,Dodavka,Mont+Dodavka,0)</f>
        <v>0</v>
      </c>
      <c r="H26" s="149"/>
      <c r="I26" s="150" t="n">
        <f aca="false">E26+F26*G26/100</f>
        <v>0</v>
      </c>
      <c r="BA26" s="1" t="n">
        <v>0</v>
      </c>
    </row>
    <row r="27" customFormat="false" ht="16.5" hidden="false" customHeight="true" outlineLevel="0" collapsed="false">
      <c r="A27" s="72" t="s">
        <v>69</v>
      </c>
      <c r="B27" s="73"/>
      <c r="C27" s="73"/>
      <c r="D27" s="76"/>
      <c r="E27" s="146"/>
      <c r="F27" s="151"/>
      <c r="G27" s="148" t="n">
        <f aca="false">CHOOSE(BA27+1,HSV+PSV,HSV+PSV+Mont,HSV+PSV+Dodavka+Mont,HSV,PSV,Mont,Dodavka,Mont+Dodavka,0)</f>
        <v>0</v>
      </c>
      <c r="H27" s="149"/>
      <c r="I27" s="150" t="n">
        <f aca="false">E27+F27*G27/100</f>
        <v>0</v>
      </c>
      <c r="BA27" s="1" t="n">
        <v>0</v>
      </c>
    </row>
    <row r="28" customFormat="false" ht="16.5" hidden="false" customHeight="true" outlineLevel="0" collapsed="false">
      <c r="A28" s="72" t="s">
        <v>70</v>
      </c>
      <c r="B28" s="73"/>
      <c r="C28" s="73"/>
      <c r="D28" s="76"/>
      <c r="E28" s="146"/>
      <c r="F28" s="151"/>
      <c r="G28" s="148" t="n">
        <f aca="false">CHOOSE(BA28+1,HSV+PSV,HSV+PSV+Mont,HSV+PSV+Dodavka+Mont,HSV,PSV,Mont,Dodavka,Mont+Dodavka,0)</f>
        <v>0</v>
      </c>
      <c r="H28" s="149"/>
      <c r="I28" s="150" t="n">
        <f aca="false">E28+F28*G28/100</f>
        <v>0</v>
      </c>
      <c r="BA28" s="1" t="n">
        <v>1</v>
      </c>
    </row>
    <row r="29" customFormat="false" ht="16.5" hidden="false" customHeight="true" outlineLevel="0" collapsed="false">
      <c r="A29" s="72" t="s">
        <v>71</v>
      </c>
      <c r="B29" s="73"/>
      <c r="C29" s="73"/>
      <c r="D29" s="76"/>
      <c r="E29" s="146"/>
      <c r="F29" s="151"/>
      <c r="G29" s="148" t="n">
        <f aca="false">CHOOSE(BA29+1,HSV+PSV,HSV+PSV+Mont,HSV+PSV+Dodavka+Mont,HSV,PSV,Mont,Dodavka,Mont+Dodavka,0)</f>
        <v>0</v>
      </c>
      <c r="H29" s="149"/>
      <c r="I29" s="150" t="n">
        <f aca="false">E29+F29*G29/100</f>
        <v>0</v>
      </c>
      <c r="BA29" s="1" t="n">
        <v>1</v>
      </c>
    </row>
    <row r="30" customFormat="false" ht="16.5" hidden="false" customHeight="true" outlineLevel="0" collapsed="false">
      <c r="A30" s="72" t="s">
        <v>72</v>
      </c>
      <c r="B30" s="73"/>
      <c r="C30" s="73"/>
      <c r="D30" s="76"/>
      <c r="E30" s="146"/>
      <c r="F30" s="151"/>
      <c r="G30" s="148" t="n">
        <f aca="false">CHOOSE(BA30+1,HSV+PSV,HSV+PSV+Mont,HSV+PSV+Dodavka+Mont,HSV,PSV,Mont,Dodavka,Mont+Dodavka,0)</f>
        <v>0</v>
      </c>
      <c r="H30" s="149"/>
      <c r="I30" s="150" t="n">
        <f aca="false">E30+F30*G30/100</f>
        <v>0</v>
      </c>
      <c r="BA30" s="1" t="n">
        <v>2</v>
      </c>
    </row>
    <row r="31" customFormat="false" ht="16.5" hidden="false" customHeight="true" outlineLevel="0" collapsed="false">
      <c r="A31" s="61" t="s">
        <v>73</v>
      </c>
      <c r="B31" s="62"/>
      <c r="C31" s="62"/>
      <c r="D31" s="65"/>
      <c r="E31" s="152"/>
      <c r="F31" s="153"/>
      <c r="G31" s="154" t="n">
        <f aca="false">CHOOSE(BA31+1,HSV+PSV,HSV+PSV+Mont,HSV+PSV+Dodavka+Mont,HSV,PSV,Mont,Dodavka,Mont+Dodavka,0)</f>
        <v>0</v>
      </c>
      <c r="H31" s="155"/>
      <c r="I31" s="156" t="n">
        <f aca="false">E31+F31*G31/100</f>
        <v>0</v>
      </c>
      <c r="BA31" s="1" t="n">
        <v>2</v>
      </c>
    </row>
    <row r="32" customFormat="false" ht="16.5" hidden="false" customHeight="true" outlineLevel="0" collapsed="false">
      <c r="A32" s="157"/>
      <c r="B32" s="57" t="s">
        <v>74</v>
      </c>
      <c r="C32" s="158"/>
      <c r="D32" s="159"/>
      <c r="E32" s="160"/>
      <c r="F32" s="161"/>
      <c r="G32" s="161"/>
      <c r="H32" s="162" t="n">
        <f aca="false">SUM(I24:I31)</f>
        <v>0</v>
      </c>
      <c r="I32" s="162"/>
    </row>
    <row r="34" customFormat="false" ht="16.5" hidden="false" customHeight="true" outlineLevel="0" collapsed="false">
      <c r="F34" s="163"/>
      <c r="G34" s="164"/>
      <c r="H34" s="164"/>
      <c r="I34" s="165"/>
    </row>
    <row r="35" customFormat="false" ht="16.5" hidden="false" customHeight="true" outlineLevel="0" collapsed="false">
      <c r="F35" s="163"/>
      <c r="G35" s="164"/>
      <c r="H35" s="164"/>
      <c r="I35" s="165"/>
    </row>
    <row r="36" customFormat="false" ht="16.5" hidden="false" customHeight="true" outlineLevel="0" collapsed="false">
      <c r="F36" s="163"/>
      <c r="G36" s="164"/>
      <c r="H36" s="164"/>
      <c r="I36" s="165"/>
    </row>
    <row r="37" customFormat="false" ht="16.5" hidden="false" customHeight="true" outlineLevel="0" collapsed="false">
      <c r="F37" s="163"/>
      <c r="G37" s="164"/>
      <c r="H37" s="164"/>
      <c r="I37" s="165"/>
    </row>
    <row r="38" customFormat="false" ht="16.5" hidden="false" customHeight="true" outlineLevel="0" collapsed="false">
      <c r="F38" s="163"/>
      <c r="G38" s="164"/>
      <c r="H38" s="164"/>
      <c r="I38" s="165"/>
    </row>
    <row r="39" customFormat="false" ht="16.5" hidden="false" customHeight="true" outlineLevel="0" collapsed="false">
      <c r="F39" s="163"/>
      <c r="G39" s="164"/>
      <c r="H39" s="164"/>
      <c r="I39" s="165"/>
    </row>
    <row r="40" customFormat="false" ht="16.5" hidden="false" customHeight="true" outlineLevel="0" collapsed="false">
      <c r="F40" s="163"/>
      <c r="G40" s="164"/>
      <c r="H40" s="164"/>
      <c r="I40" s="165"/>
    </row>
    <row r="41" customFormat="false" ht="16.5" hidden="false" customHeight="true" outlineLevel="0" collapsed="false">
      <c r="F41" s="163"/>
      <c r="G41" s="164"/>
      <c r="H41" s="164"/>
      <c r="I41" s="165"/>
    </row>
    <row r="158" customFormat="false" ht="16.5" hidden="false" customHeight="true" outlineLevel="0" collapsed="false">
      <c r="A158" s="84"/>
      <c r="B158" s="93"/>
      <c r="C158" s="93"/>
      <c r="D158" s="93"/>
      <c r="E158" s="93"/>
      <c r="F158" s="93"/>
      <c r="G158" s="93"/>
      <c r="H158" s="94"/>
    </row>
    <row r="159" customFormat="false" ht="16.5" hidden="false" customHeight="true" outlineLevel="0" collapsed="false">
      <c r="A159" s="95"/>
      <c r="B159" s="96"/>
      <c r="C159" s="96"/>
      <c r="D159" s="96"/>
      <c r="E159" s="96"/>
      <c r="F159" s="96"/>
      <c r="G159" s="96"/>
      <c r="H159" s="97"/>
    </row>
    <row r="161" customFormat="false" ht="16.5" hidden="false" customHeight="true" outlineLevel="0" collapsed="false">
      <c r="A161" s="84"/>
      <c r="B161" s="93"/>
      <c r="C161" s="93"/>
      <c r="D161" s="93"/>
      <c r="E161" s="93"/>
      <c r="F161" s="93"/>
      <c r="G161" s="93"/>
      <c r="H161" s="94"/>
    </row>
    <row r="162" customFormat="false" ht="16.5" hidden="false" customHeight="true" outlineLevel="0" collapsed="false">
      <c r="A162" s="95"/>
      <c r="B162" s="96"/>
      <c r="C162" s="96"/>
      <c r="D162" s="96"/>
      <c r="E162" s="96"/>
      <c r="F162" s="96"/>
      <c r="G162" s="96"/>
      <c r="H162" s="97"/>
    </row>
  </sheetData>
  <mergeCells count="5">
    <mergeCell ref="A3:B3"/>
    <mergeCell ref="A4:B4"/>
    <mergeCell ref="A9:I9"/>
    <mergeCell ref="A21:I21"/>
    <mergeCell ref="H32:I32"/>
  </mergeCells>
  <printOptions headings="false" gridLines="false" gridLinesSet="true" horizontalCentered="false" verticalCentered="false"/>
  <pageMargins left="0.590277777777778" right="0.39375" top="0.590277777777778" bottom="0.590277777777778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Z1048576"/>
  <sheetViews>
    <sheetView showFormulas="false" showGridLines="true" showRowColHeaders="true" showZeros="false" rightToLeft="false" tabSelected="false" showOutlineSymbols="true" defaultGridColor="true" view="pageBreakPreview" topLeftCell="A151" colorId="64" zoomScale="140" zoomScaleNormal="100" zoomScalePageLayoutView="140" workbookViewId="0">
      <selection pane="topLeft" activeCell="F99" activeCellId="0" sqref="F99"/>
    </sheetView>
  </sheetViews>
  <sheetFormatPr defaultColWidth="9.109375" defaultRowHeight="12.75" zeroHeight="false" outlineLevelRow="0" outlineLevelCol="0"/>
  <cols>
    <col collapsed="false" customWidth="true" hidden="false" outlineLevel="0" max="1" min="1" style="166" width="3.9"/>
    <col collapsed="false" customWidth="true" hidden="false" outlineLevel="0" max="2" min="2" style="167" width="4.1"/>
    <col collapsed="false" customWidth="true" hidden="false" outlineLevel="0" max="3" min="3" style="167" width="10.9"/>
    <col collapsed="false" customWidth="true" hidden="false" outlineLevel="0" max="4" min="4" style="167" width="42.59"/>
    <col collapsed="false" customWidth="true" hidden="false" outlineLevel="0" max="5" min="5" style="167" width="5.6"/>
    <col collapsed="false" customWidth="true" hidden="false" outlineLevel="0" max="6" min="6" style="168" width="7.4"/>
    <col collapsed="false" customWidth="true" hidden="false" outlineLevel="0" max="7" min="7" style="167" width="8.3"/>
    <col collapsed="false" customWidth="true" hidden="false" outlineLevel="0" max="8" min="8" style="167" width="11.9"/>
    <col collapsed="false" customWidth="true" hidden="false" outlineLevel="0" max="9" min="9" style="169" width="2.9"/>
    <col collapsed="false" customWidth="true" hidden="false" outlineLevel="0" max="10" min="10" style="170" width="3.6"/>
    <col collapsed="false" customWidth="true" hidden="false" outlineLevel="0" max="11" min="11" style="170" width="10.39"/>
    <col collapsed="false" customWidth="true" hidden="false" outlineLevel="0" max="12" min="12" style="170" width="8.9"/>
    <col collapsed="false" customWidth="true" hidden="false" outlineLevel="0" max="13" min="13" style="170" width="11.99"/>
    <col collapsed="false" customWidth="true" hidden="false" outlineLevel="0" max="14" min="14" style="170" width="10.39"/>
    <col collapsed="false" customWidth="true" hidden="false" outlineLevel="0" max="15" min="15" style="170" width="9.4"/>
    <col collapsed="false" customWidth="true" hidden="false" outlineLevel="0" max="17" min="16" style="170" width="3.6"/>
    <col collapsed="false" customWidth="true" hidden="false" outlineLevel="0" max="18" min="18" style="170" width="13.09"/>
    <col collapsed="false" customWidth="true" hidden="false" outlineLevel="0" max="19" min="19" style="170" width="8.4"/>
    <col collapsed="false" customWidth="true" hidden="false" outlineLevel="0" max="21" min="20" style="166" width="8.79"/>
    <col collapsed="false" customWidth="true" hidden="false" outlineLevel="0" max="26" min="22" style="166" width="5.81"/>
    <col collapsed="false" customWidth="false" hidden="false" outlineLevel="0" max="1024" min="27" style="167" width="9.1"/>
  </cols>
  <sheetData>
    <row r="1" customFormat="false" ht="23.25" hidden="false" customHeight="true" outlineLevel="0" collapsed="false">
      <c r="A1" s="171" t="s">
        <v>75</v>
      </c>
      <c r="B1" s="171"/>
      <c r="C1" s="171"/>
      <c r="D1" s="171"/>
      <c r="E1" s="171"/>
      <c r="F1" s="171"/>
      <c r="G1" s="171"/>
      <c r="H1" s="171"/>
      <c r="K1" s="172" t="n">
        <v>1</v>
      </c>
      <c r="L1" s="172" t="n">
        <v>2</v>
      </c>
      <c r="M1" s="172" t="n">
        <v>3</v>
      </c>
      <c r="N1" s="172" t="n">
        <v>4</v>
      </c>
      <c r="O1" s="172" t="n">
        <v>5</v>
      </c>
    </row>
    <row r="2" customFormat="false" ht="10.5" hidden="false" customHeight="true" outlineLevel="0" collapsed="false">
      <c r="C2" s="173" t="n">
        <f aca="false">2800+2000+1500+3500+(1500*9)+(1650*4)+1200+350+2500</f>
        <v>33950</v>
      </c>
      <c r="D2" s="174"/>
      <c r="E2" s="174"/>
      <c r="F2" s="175"/>
      <c r="G2" s="174"/>
      <c r="H2" s="174"/>
      <c r="K2" s="172" t="s">
        <v>76</v>
      </c>
      <c r="L2" s="172" t="s">
        <v>57</v>
      </c>
      <c r="M2" s="172" t="s">
        <v>77</v>
      </c>
      <c r="N2" s="172" t="s">
        <v>78</v>
      </c>
      <c r="O2" s="172" t="s">
        <v>31</v>
      </c>
    </row>
    <row r="3" customFormat="false" ht="10.5" hidden="false" customHeight="true" outlineLevel="0" collapsed="false">
      <c r="A3" s="176"/>
      <c r="B3" s="177" t="s">
        <v>50</v>
      </c>
      <c r="C3" s="178"/>
      <c r="D3" s="179" t="str">
        <f aca="false">CONCATENATE(cislostavby," ",nazevstavby)</f>
        <v>Elektromontáže</v>
      </c>
      <c r="E3" s="177"/>
      <c r="F3" s="180" t="s">
        <v>79</v>
      </c>
      <c r="G3" s="181" t="str">
        <f aca="false">Rekapitulace!H3</f>
        <v>000000</v>
      </c>
      <c r="H3" s="182"/>
      <c r="K3" s="172" t="s">
        <v>80</v>
      </c>
      <c r="L3" s="172"/>
      <c r="M3" s="172"/>
      <c r="N3" s="172"/>
      <c r="O3" s="172"/>
    </row>
    <row r="4" customFormat="false" ht="10.5" hidden="false" customHeight="true" outlineLevel="0" collapsed="false">
      <c r="A4" s="183"/>
      <c r="B4" s="184" t="s">
        <v>53</v>
      </c>
      <c r="C4" s="185"/>
      <c r="D4" s="186" t="str">
        <f aca="false">CONCATENATE(cisloobjektu," ",nazevobjektu)</f>
        <v> Krnov; MŠ Žižkova 34 budova B; rekonstrukce elektro – ETAPA 2</v>
      </c>
      <c r="E4" s="187"/>
      <c r="F4" s="188"/>
      <c r="G4" s="188"/>
      <c r="H4" s="188"/>
    </row>
    <row r="5" customFormat="false" ht="10.5" hidden="false" customHeight="true" outlineLevel="0" collapsed="false">
      <c r="A5" s="189"/>
    </row>
    <row r="6" customFormat="false" ht="10.5" hidden="false" customHeight="true" outlineLevel="0" collapsed="false">
      <c r="A6" s="190"/>
      <c r="B6" s="190" t="s">
        <v>81</v>
      </c>
      <c r="C6" s="191" t="s">
        <v>82</v>
      </c>
      <c r="D6" s="191" t="s">
        <v>83</v>
      </c>
      <c r="E6" s="191" t="s">
        <v>84</v>
      </c>
      <c r="F6" s="191" t="s">
        <v>85</v>
      </c>
      <c r="G6" s="191" t="s">
        <v>86</v>
      </c>
      <c r="H6" s="192" t="s">
        <v>87</v>
      </c>
    </row>
    <row r="7" customFormat="false" ht="10.5" hidden="false" customHeight="true" outlineLevel="0" collapsed="false">
      <c r="A7" s="193"/>
      <c r="B7" s="193" t="s">
        <v>88</v>
      </c>
      <c r="C7" s="194" t="s">
        <v>89</v>
      </c>
      <c r="D7" s="195" t="s">
        <v>90</v>
      </c>
      <c r="E7" s="196"/>
      <c r="F7" s="197"/>
      <c r="G7" s="198"/>
      <c r="H7" s="199"/>
    </row>
    <row r="8" customFormat="false" ht="10.5" hidden="false" customHeight="true" outlineLevel="0" collapsed="false">
      <c r="A8" s="200" t="s">
        <v>91</v>
      </c>
      <c r="B8" s="201"/>
      <c r="C8" s="202" t="s">
        <v>92</v>
      </c>
      <c r="D8" s="203" t="s">
        <v>93</v>
      </c>
      <c r="E8" s="204" t="s">
        <v>94</v>
      </c>
      <c r="F8" s="205" t="n">
        <v>1</v>
      </c>
      <c r="G8" s="206"/>
      <c r="H8" s="207" t="n">
        <f aca="false">F8*G8</f>
        <v>0</v>
      </c>
      <c r="J8" s="170" t="n">
        <v>3</v>
      </c>
      <c r="K8" s="170" t="n">
        <f aca="false">IF(J8=1,H8,0)</f>
        <v>0</v>
      </c>
      <c r="L8" s="170" t="n">
        <f aca="false">IF(J8=2,H8,0)</f>
        <v>0</v>
      </c>
      <c r="M8" s="170" t="n">
        <f aca="false">IF(J8=3,H8,0)</f>
        <v>0</v>
      </c>
      <c r="N8" s="170" t="n">
        <f aca="false">IF(J8=4,H8,0)</f>
        <v>0</v>
      </c>
      <c r="O8" s="170" t="n">
        <f aca="false">IF(J8=5,H8,0)</f>
        <v>0</v>
      </c>
      <c r="P8" s="170" t="n">
        <v>1</v>
      </c>
      <c r="Q8" s="170" t="n">
        <v>9</v>
      </c>
      <c r="R8" s="170" t="n">
        <v>9</v>
      </c>
      <c r="S8" s="170" t="n">
        <v>0</v>
      </c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9" t="n">
        <v>1</v>
      </c>
      <c r="BZ8" s="209" t="n">
        <v>9</v>
      </c>
    </row>
    <row r="9" customFormat="false" ht="10.5" hidden="false" customHeight="true" outlineLevel="0" collapsed="false">
      <c r="A9" s="200" t="s">
        <v>91</v>
      </c>
      <c r="B9" s="201"/>
      <c r="C9" s="202" t="s">
        <v>95</v>
      </c>
      <c r="D9" s="203" t="s">
        <v>96</v>
      </c>
      <c r="E9" s="204" t="s">
        <v>94</v>
      </c>
      <c r="F9" s="205" t="n">
        <v>2</v>
      </c>
      <c r="G9" s="206"/>
      <c r="H9" s="207" t="n">
        <f aca="false">F9*G9</f>
        <v>0</v>
      </c>
      <c r="J9" s="170" t="n">
        <v>3</v>
      </c>
      <c r="K9" s="170" t="n">
        <f aca="false">IF(J9=1,H9,0)</f>
        <v>0</v>
      </c>
      <c r="L9" s="170" t="n">
        <f aca="false">IF(J9=2,H9,0)</f>
        <v>0</v>
      </c>
      <c r="M9" s="170" t="n">
        <f aca="false">IF(J9=3,H9,0)</f>
        <v>0</v>
      </c>
      <c r="N9" s="170" t="n">
        <f aca="false">IF(J9=4,H9,0)</f>
        <v>0</v>
      </c>
      <c r="O9" s="170" t="n">
        <f aca="false">IF(J9=5,H9,0)</f>
        <v>0</v>
      </c>
      <c r="P9" s="170" t="n">
        <v>1</v>
      </c>
      <c r="Q9" s="170" t="n">
        <v>9</v>
      </c>
      <c r="R9" s="170" t="n">
        <v>9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9"/>
      <c r="BZ9" s="209"/>
    </row>
    <row r="10" s="220" customFormat="true" ht="10.5" hidden="false" customHeight="true" outlineLevel="0" collapsed="false">
      <c r="A10" s="210"/>
      <c r="B10" s="211"/>
      <c r="C10" s="212"/>
      <c r="D10" s="213"/>
      <c r="E10" s="210"/>
      <c r="F10" s="214"/>
      <c r="G10" s="215"/>
      <c r="H10" s="216"/>
      <c r="I10" s="217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9"/>
      <c r="U10" s="219"/>
      <c r="V10" s="219"/>
      <c r="W10" s="219"/>
      <c r="X10" s="219"/>
      <c r="Y10" s="219"/>
      <c r="Z10" s="219"/>
    </row>
    <row r="11" customFormat="false" ht="10.5" hidden="false" customHeight="true" outlineLevel="0" collapsed="false">
      <c r="A11" s="221" t="s">
        <v>97</v>
      </c>
      <c r="B11" s="201"/>
      <c r="C11" s="202" t="s">
        <v>92</v>
      </c>
      <c r="D11" s="203" t="s">
        <v>93</v>
      </c>
      <c r="E11" s="204" t="s">
        <v>94</v>
      </c>
      <c r="F11" s="205" t="n">
        <v>1</v>
      </c>
      <c r="G11" s="206"/>
      <c r="H11" s="207" t="n">
        <f aca="false">F11*G11</f>
        <v>0</v>
      </c>
      <c r="J11" s="170" t="n">
        <v>4</v>
      </c>
      <c r="K11" s="170" t="n">
        <f aca="false">IF(J11=1,H11,0)</f>
        <v>0</v>
      </c>
      <c r="L11" s="170" t="n">
        <f aca="false">IF(J11=2,H11,0)</f>
        <v>0</v>
      </c>
      <c r="M11" s="170" t="n">
        <f aca="false">IF(J11=3,H11,0)</f>
        <v>0</v>
      </c>
      <c r="N11" s="170" t="n">
        <f aca="false">IF(J11=4,H11,0)</f>
        <v>0</v>
      </c>
      <c r="O11" s="170" t="n">
        <f aca="false">IF(J11=5,H11,0)</f>
        <v>0</v>
      </c>
      <c r="P11" s="170" t="n">
        <v>1</v>
      </c>
      <c r="Q11" s="170" t="n">
        <v>1</v>
      </c>
      <c r="R11" s="170" t="n">
        <v>1</v>
      </c>
      <c r="S11" s="170" t="n">
        <v>0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9" t="n">
        <v>1</v>
      </c>
      <c r="BZ11" s="209" t="n">
        <v>1</v>
      </c>
    </row>
    <row r="12" customFormat="false" ht="10.5" hidden="false" customHeight="true" outlineLevel="0" collapsed="false">
      <c r="A12" s="221" t="s">
        <v>97</v>
      </c>
      <c r="B12" s="201"/>
      <c r="C12" s="202" t="s">
        <v>95</v>
      </c>
      <c r="D12" s="203" t="s">
        <v>96</v>
      </c>
      <c r="E12" s="204" t="s">
        <v>94</v>
      </c>
      <c r="F12" s="205" t="n">
        <v>2</v>
      </c>
      <c r="G12" s="206"/>
      <c r="H12" s="207" t="n">
        <f aca="false">F12*G12</f>
        <v>0</v>
      </c>
      <c r="J12" s="170" t="n">
        <v>4</v>
      </c>
      <c r="K12" s="170" t="n">
        <f aca="false">IF(J12=1,H12,0)</f>
        <v>0</v>
      </c>
      <c r="L12" s="170" t="n">
        <f aca="false">IF(J12=2,H12,0)</f>
        <v>0</v>
      </c>
      <c r="M12" s="170" t="n">
        <f aca="false">IF(J12=3,H12,0)</f>
        <v>0</v>
      </c>
      <c r="N12" s="170" t="n">
        <f aca="false">IF(J12=4,H12,0)</f>
        <v>0</v>
      </c>
      <c r="O12" s="170" t="n">
        <f aca="false">IF(J12=5,H12,0)</f>
        <v>0</v>
      </c>
      <c r="P12" s="170" t="n">
        <v>1</v>
      </c>
      <c r="Q12" s="170" t="n">
        <v>1</v>
      </c>
      <c r="R12" s="170" t="n">
        <v>1</v>
      </c>
      <c r="S12" s="170" t="n">
        <v>0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9" t="n">
        <v>1</v>
      </c>
      <c r="BZ12" s="209" t="n">
        <v>1</v>
      </c>
    </row>
    <row r="13" customFormat="false" ht="10.5" hidden="false" customHeight="true" outlineLevel="0" collapsed="false">
      <c r="A13" s="221" t="s">
        <v>97</v>
      </c>
      <c r="B13" s="201"/>
      <c r="C13" s="202"/>
      <c r="D13" s="222" t="s">
        <v>98</v>
      </c>
      <c r="E13" s="204" t="s">
        <v>64</v>
      </c>
      <c r="F13" s="205" t="n">
        <v>2</v>
      </c>
      <c r="G13" s="206"/>
      <c r="H13" s="207" t="n">
        <f aca="false">ROUND(SUM(H7:H9)*F13%,0)</f>
        <v>0</v>
      </c>
      <c r="J13" s="170" t="n">
        <v>2</v>
      </c>
      <c r="K13" s="170" t="n">
        <f aca="false">IF(J13=1,H13,0)</f>
        <v>0</v>
      </c>
      <c r="L13" s="170" t="n">
        <f aca="false">IF(J13=2,H13,0)</f>
        <v>0</v>
      </c>
      <c r="M13" s="170" t="n">
        <f aca="false">IF(J13=3,H13,0)</f>
        <v>0</v>
      </c>
      <c r="N13" s="170" t="n">
        <f aca="false">IF(J13=4,H13,0)</f>
        <v>0</v>
      </c>
      <c r="O13" s="170" t="n">
        <f aca="false">IF(J13=5,H13,0)</f>
        <v>0</v>
      </c>
      <c r="P13" s="170" t="n">
        <v>3</v>
      </c>
      <c r="Q13" s="170" t="n">
        <v>9</v>
      </c>
      <c r="R13" s="170" t="s">
        <v>99</v>
      </c>
      <c r="S13" s="170" t="n">
        <v>4E-005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9" t="n">
        <v>3</v>
      </c>
      <c r="BZ13" s="209" t="n">
        <v>9</v>
      </c>
    </row>
    <row r="14" s="220" customFormat="true" ht="10.5" hidden="false" customHeight="true" outlineLevel="0" collapsed="false">
      <c r="A14" s="223"/>
      <c r="B14" s="223"/>
      <c r="C14" s="224" t="s">
        <v>100</v>
      </c>
      <c r="D14" s="225" t="str">
        <f aca="false">CONCATENATE(C7," ",D7)</f>
        <v>0000 ROZVADĚČE</v>
      </c>
      <c r="E14" s="226"/>
      <c r="F14" s="227"/>
      <c r="G14" s="228"/>
      <c r="H14" s="229" t="n">
        <f aca="false">SUM(H7:H13)</f>
        <v>0</v>
      </c>
      <c r="I14" s="217"/>
      <c r="J14" s="218"/>
      <c r="K14" s="218" t="n">
        <f aca="false">SUM(K7:K13)</f>
        <v>0</v>
      </c>
      <c r="L14" s="218" t="n">
        <f aca="false">SUM(L7:L13)</f>
        <v>0</v>
      </c>
      <c r="M14" s="218" t="n">
        <f aca="false">SUM(M7:M13)</f>
        <v>0</v>
      </c>
      <c r="N14" s="218" t="n">
        <f aca="false">SUM(N7:N13)</f>
        <v>0</v>
      </c>
      <c r="O14" s="218" t="n">
        <f aca="false">SUM(O7:O13)</f>
        <v>0</v>
      </c>
      <c r="P14" s="218"/>
      <c r="Q14" s="218"/>
      <c r="R14" s="218"/>
      <c r="S14" s="218" t="n">
        <f aca="false">SUM(K14:R47)</f>
        <v>180</v>
      </c>
      <c r="T14" s="219"/>
      <c r="U14" s="219"/>
      <c r="V14" s="219"/>
      <c r="W14" s="219"/>
      <c r="X14" s="219"/>
      <c r="Y14" s="219"/>
      <c r="Z14" s="219"/>
    </row>
    <row r="15" s="220" customFormat="true" ht="16.5" hidden="false" customHeight="true" outlineLevel="0" collapsed="false">
      <c r="A15" s="210"/>
      <c r="B15" s="210"/>
      <c r="C15" s="212"/>
      <c r="D15" s="213"/>
      <c r="E15" s="210"/>
      <c r="F15" s="214"/>
      <c r="G15" s="215"/>
      <c r="H15" s="216"/>
      <c r="I15" s="217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9"/>
      <c r="U15" s="219"/>
      <c r="V15" s="219"/>
      <c r="W15" s="219"/>
      <c r="X15" s="219"/>
      <c r="Y15" s="219"/>
      <c r="Z15" s="219"/>
    </row>
    <row r="16" customFormat="false" ht="10.5" hidden="false" customHeight="true" outlineLevel="0" collapsed="false">
      <c r="A16" s="190"/>
      <c r="B16" s="190" t="s">
        <v>81</v>
      </c>
      <c r="C16" s="191" t="s">
        <v>82</v>
      </c>
      <c r="D16" s="191" t="s">
        <v>83</v>
      </c>
      <c r="E16" s="191" t="s">
        <v>84</v>
      </c>
      <c r="F16" s="191" t="s">
        <v>85</v>
      </c>
      <c r="G16" s="191" t="s">
        <v>86</v>
      </c>
      <c r="H16" s="192" t="s">
        <v>87</v>
      </c>
    </row>
    <row r="17" customFormat="false" ht="10.5" hidden="false" customHeight="true" outlineLevel="0" collapsed="false">
      <c r="A17" s="193"/>
      <c r="B17" s="193" t="s">
        <v>88</v>
      </c>
      <c r="C17" s="230" t="s">
        <v>101</v>
      </c>
      <c r="D17" s="195" t="s">
        <v>10</v>
      </c>
      <c r="E17" s="196"/>
      <c r="F17" s="198"/>
      <c r="G17" s="198"/>
      <c r="H17" s="199"/>
    </row>
    <row r="18" customFormat="false" ht="10.5" hidden="false" customHeight="true" outlineLevel="0" collapsed="false">
      <c r="A18" s="231" t="s">
        <v>91</v>
      </c>
      <c r="B18" s="232"/>
      <c r="C18" s="233" t="s">
        <v>102</v>
      </c>
      <c r="D18" s="234" t="s">
        <v>103</v>
      </c>
      <c r="E18" s="204" t="s">
        <v>94</v>
      </c>
      <c r="F18" s="205" t="n">
        <v>7</v>
      </c>
      <c r="G18" s="206"/>
      <c r="H18" s="207" t="n">
        <f aca="false">F18*G18</f>
        <v>0</v>
      </c>
      <c r="J18" s="170" t="n">
        <v>3</v>
      </c>
      <c r="K18" s="170" t="n">
        <f aca="false">IF(J18=1,H18,0)</f>
        <v>0</v>
      </c>
      <c r="L18" s="170" t="n">
        <f aca="false">IF(J18=2,H18,0)</f>
        <v>0</v>
      </c>
      <c r="M18" s="170" t="n">
        <f aca="false">IF(J18=3,H18,0)</f>
        <v>0</v>
      </c>
      <c r="N18" s="170" t="n">
        <f aca="false">IF(J18=4,H18,0)</f>
        <v>0</v>
      </c>
      <c r="O18" s="170" t="n">
        <f aca="false">IF(J18=5,H18,0)</f>
        <v>0</v>
      </c>
      <c r="P18" s="170" t="n">
        <v>3</v>
      </c>
      <c r="Q18" s="170" t="n">
        <v>9</v>
      </c>
      <c r="R18" s="170" t="s">
        <v>104</v>
      </c>
      <c r="S18" s="170" t="n">
        <v>0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9" t="n">
        <v>3</v>
      </c>
      <c r="BZ18" s="209" t="n">
        <v>9</v>
      </c>
    </row>
    <row r="19" customFormat="false" ht="10.5" hidden="false" customHeight="true" outlineLevel="0" collapsed="false">
      <c r="A19" s="231"/>
      <c r="B19" s="232"/>
      <c r="C19" s="235"/>
      <c r="D19" s="236" t="s">
        <v>105</v>
      </c>
      <c r="E19" s="237"/>
      <c r="F19" s="238"/>
      <c r="G19" s="239"/>
      <c r="H19" s="240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</row>
    <row r="20" customFormat="false" ht="10.5" hidden="false" customHeight="true" outlineLevel="0" collapsed="false">
      <c r="A20" s="231" t="s">
        <v>91</v>
      </c>
      <c r="B20" s="232"/>
      <c r="C20" s="241" t="s">
        <v>106</v>
      </c>
      <c r="D20" s="222" t="s">
        <v>107</v>
      </c>
      <c r="E20" s="204" t="s">
        <v>94</v>
      </c>
      <c r="F20" s="205" t="n">
        <v>1</v>
      </c>
      <c r="G20" s="206"/>
      <c r="H20" s="207" t="n">
        <f aca="false">F20*G20</f>
        <v>0</v>
      </c>
      <c r="J20" s="170" t="n">
        <v>3</v>
      </c>
      <c r="K20" s="170" t="n">
        <f aca="false">IF(J20=1,H20,0)</f>
        <v>0</v>
      </c>
      <c r="L20" s="170" t="n">
        <f aca="false">IF(J20=2,H20,0)</f>
        <v>0</v>
      </c>
      <c r="M20" s="170" t="n">
        <f aca="false">IF(J20=3,H20,0)</f>
        <v>0</v>
      </c>
      <c r="N20" s="170" t="n">
        <f aca="false">IF(J20=4,H20,0)</f>
        <v>0</v>
      </c>
      <c r="O20" s="170" t="n">
        <f aca="false">IF(J20=5,H20,0)</f>
        <v>0</v>
      </c>
      <c r="P20" s="170" t="n">
        <v>3</v>
      </c>
      <c r="Q20" s="170" t="n">
        <v>9</v>
      </c>
      <c r="R20" s="170" t="s">
        <v>104</v>
      </c>
      <c r="S20" s="170" t="n">
        <v>0</v>
      </c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9" t="n">
        <v>3</v>
      </c>
      <c r="BZ20" s="209" t="n">
        <v>9</v>
      </c>
    </row>
    <row r="21" customFormat="false" ht="10.5" hidden="false" customHeight="true" outlineLevel="0" collapsed="false">
      <c r="A21" s="231"/>
      <c r="B21" s="232"/>
      <c r="C21" s="242"/>
      <c r="D21" s="236" t="s">
        <v>108</v>
      </c>
      <c r="E21" s="237"/>
      <c r="F21" s="238"/>
      <c r="G21" s="239"/>
      <c r="H21" s="240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</row>
    <row r="22" customFormat="false" ht="10.5" hidden="false" customHeight="true" outlineLevel="0" collapsed="false">
      <c r="A22" s="231" t="s">
        <v>91</v>
      </c>
      <c r="B22" s="232"/>
      <c r="C22" s="241" t="s">
        <v>109</v>
      </c>
      <c r="D22" s="222" t="s">
        <v>110</v>
      </c>
      <c r="E22" s="204" t="s">
        <v>94</v>
      </c>
      <c r="F22" s="205" t="n">
        <v>8</v>
      </c>
      <c r="G22" s="206"/>
      <c r="H22" s="207" t="n">
        <f aca="false">F22*G22</f>
        <v>0</v>
      </c>
      <c r="J22" s="170" t="n">
        <v>3</v>
      </c>
      <c r="K22" s="170" t="n">
        <f aca="false">IF(J22=1,H22,0)</f>
        <v>0</v>
      </c>
      <c r="L22" s="170" t="n">
        <f aca="false">IF(J22=2,H22,0)</f>
        <v>0</v>
      </c>
      <c r="M22" s="170" t="n">
        <f aca="false">IF(J22=3,H22,0)</f>
        <v>0</v>
      </c>
      <c r="N22" s="170" t="n">
        <f aca="false">IF(J22=4,H22,0)</f>
        <v>0</v>
      </c>
      <c r="O22" s="170" t="n">
        <f aca="false">IF(J22=5,H22,0)</f>
        <v>0</v>
      </c>
      <c r="P22" s="170" t="n">
        <v>3</v>
      </c>
      <c r="Q22" s="170" t="n">
        <v>9</v>
      </c>
      <c r="R22" s="170" t="s">
        <v>104</v>
      </c>
      <c r="S22" s="170" t="n">
        <v>0</v>
      </c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9" t="n">
        <v>3</v>
      </c>
      <c r="BZ22" s="209" t="n">
        <v>9</v>
      </c>
    </row>
    <row r="23" customFormat="false" ht="10.5" hidden="false" customHeight="true" outlineLevel="0" collapsed="false">
      <c r="A23" s="231"/>
      <c r="B23" s="232"/>
      <c r="C23" s="242"/>
      <c r="D23" s="236" t="s">
        <v>108</v>
      </c>
      <c r="E23" s="237"/>
      <c r="F23" s="238"/>
      <c r="G23" s="239"/>
      <c r="H23" s="240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</row>
    <row r="24" customFormat="false" ht="10.5" hidden="false" customHeight="true" outlineLevel="0" collapsed="false">
      <c r="A24" s="231" t="s">
        <v>91</v>
      </c>
      <c r="B24" s="232"/>
      <c r="C24" s="241" t="s">
        <v>111</v>
      </c>
      <c r="D24" s="222" t="s">
        <v>112</v>
      </c>
      <c r="E24" s="204" t="s">
        <v>94</v>
      </c>
      <c r="F24" s="205" t="n">
        <v>4</v>
      </c>
      <c r="G24" s="206"/>
      <c r="H24" s="207" t="n">
        <f aca="false">F24*G24</f>
        <v>0</v>
      </c>
      <c r="J24" s="170" t="n">
        <v>3</v>
      </c>
      <c r="K24" s="170" t="n">
        <f aca="false">IF(J24=1,H24,0)</f>
        <v>0</v>
      </c>
      <c r="L24" s="170" t="n">
        <f aca="false">IF(J24=2,H24,0)</f>
        <v>0</v>
      </c>
      <c r="M24" s="170" t="n">
        <f aca="false">IF(J24=3,H24,0)</f>
        <v>0</v>
      </c>
      <c r="N24" s="170" t="n">
        <f aca="false">IF(J24=4,H24,0)</f>
        <v>0</v>
      </c>
      <c r="O24" s="170" t="n">
        <f aca="false">IF(J24=5,H24,0)</f>
        <v>0</v>
      </c>
      <c r="P24" s="170" t="n">
        <v>3</v>
      </c>
      <c r="Q24" s="170" t="n">
        <v>9</v>
      </c>
      <c r="R24" s="170" t="s">
        <v>104</v>
      </c>
      <c r="S24" s="170" t="n">
        <v>0</v>
      </c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9" t="n">
        <v>3</v>
      </c>
      <c r="BZ24" s="209" t="n">
        <v>9</v>
      </c>
    </row>
    <row r="25" customFormat="false" ht="10.5" hidden="false" customHeight="true" outlineLevel="0" collapsed="false">
      <c r="A25" s="231"/>
      <c r="B25" s="232"/>
      <c r="C25" s="242"/>
      <c r="D25" s="236" t="s">
        <v>108</v>
      </c>
      <c r="E25" s="237"/>
      <c r="F25" s="238"/>
      <c r="G25" s="239"/>
      <c r="H25" s="240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</row>
    <row r="26" customFormat="false" ht="10.5" hidden="false" customHeight="true" outlineLevel="0" collapsed="false">
      <c r="A26" s="231" t="s">
        <v>91</v>
      </c>
      <c r="B26" s="232"/>
      <c r="C26" s="241" t="s">
        <v>113</v>
      </c>
      <c r="D26" s="222" t="s">
        <v>114</v>
      </c>
      <c r="E26" s="204" t="s">
        <v>94</v>
      </c>
      <c r="F26" s="205" t="n">
        <v>1</v>
      </c>
      <c r="G26" s="206"/>
      <c r="H26" s="207" t="n">
        <f aca="false">F26*G26</f>
        <v>0</v>
      </c>
      <c r="J26" s="170" t="n">
        <v>3</v>
      </c>
      <c r="K26" s="170" t="n">
        <f aca="false">IF(J26=1,H26,0)</f>
        <v>0</v>
      </c>
      <c r="L26" s="170" t="n">
        <f aca="false">IF(J26=2,H26,0)</f>
        <v>0</v>
      </c>
      <c r="M26" s="170" t="n">
        <f aca="false">IF(J26=3,H26,0)</f>
        <v>0</v>
      </c>
      <c r="N26" s="170" t="n">
        <f aca="false">IF(J26=4,H26,0)</f>
        <v>0</v>
      </c>
      <c r="O26" s="170" t="n">
        <f aca="false">IF(J26=5,H26,0)</f>
        <v>0</v>
      </c>
      <c r="P26" s="170" t="n">
        <v>3</v>
      </c>
      <c r="Q26" s="170" t="n">
        <v>9</v>
      </c>
      <c r="R26" s="170" t="s">
        <v>104</v>
      </c>
      <c r="S26" s="170" t="n">
        <v>0</v>
      </c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9" t="n">
        <v>3</v>
      </c>
      <c r="BZ26" s="209" t="n">
        <v>9</v>
      </c>
    </row>
    <row r="27" customFormat="false" ht="10.5" hidden="false" customHeight="true" outlineLevel="0" collapsed="false">
      <c r="A27" s="231"/>
      <c r="B27" s="232"/>
      <c r="C27" s="243"/>
      <c r="D27" s="236" t="s">
        <v>108</v>
      </c>
      <c r="E27" s="237"/>
      <c r="F27" s="238"/>
      <c r="G27" s="239"/>
      <c r="H27" s="240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</row>
    <row r="28" customFormat="false" ht="10.5" hidden="false" customHeight="true" outlineLevel="0" collapsed="false">
      <c r="A28" s="231" t="s">
        <v>91</v>
      </c>
      <c r="B28" s="232"/>
      <c r="C28" s="244"/>
      <c r="D28" s="222" t="s">
        <v>115</v>
      </c>
      <c r="E28" s="204" t="s">
        <v>94</v>
      </c>
      <c r="F28" s="205" t="n">
        <v>6</v>
      </c>
      <c r="G28" s="206"/>
      <c r="H28" s="207" t="n">
        <f aca="false">F28*G28</f>
        <v>0</v>
      </c>
      <c r="J28" s="170" t="n">
        <v>3</v>
      </c>
      <c r="K28" s="170" t="n">
        <f aca="false">IF(J28=1,H28,0)</f>
        <v>0</v>
      </c>
      <c r="L28" s="170" t="n">
        <f aca="false">IF(J28=2,H28,0)</f>
        <v>0</v>
      </c>
      <c r="M28" s="170" t="n">
        <f aca="false">IF(J28=3,H28,0)</f>
        <v>0</v>
      </c>
      <c r="N28" s="170" t="n">
        <f aca="false">IF(J28=4,H28,0)</f>
        <v>0</v>
      </c>
      <c r="O28" s="170" t="n">
        <f aca="false">IF(J28=5,H28,0)</f>
        <v>0</v>
      </c>
      <c r="P28" s="170" t="n">
        <v>3</v>
      </c>
      <c r="Q28" s="170" t="n">
        <v>9</v>
      </c>
      <c r="R28" s="170" t="s">
        <v>104</v>
      </c>
      <c r="S28" s="170" t="n">
        <v>0</v>
      </c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9" t="n">
        <v>3</v>
      </c>
      <c r="BZ28" s="209" t="n">
        <v>9</v>
      </c>
    </row>
    <row r="29" customFormat="false" ht="10.5" hidden="false" customHeight="true" outlineLevel="0" collapsed="false">
      <c r="A29" s="231"/>
      <c r="B29" s="232"/>
      <c r="C29" s="243"/>
      <c r="D29" s="245" t="s">
        <v>116</v>
      </c>
      <c r="E29" s="237"/>
      <c r="F29" s="246"/>
      <c r="G29" s="239"/>
      <c r="H29" s="240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</row>
    <row r="30" customFormat="false" ht="10.5" hidden="false" customHeight="true" outlineLevel="0" collapsed="false">
      <c r="A30" s="231" t="s">
        <v>91</v>
      </c>
      <c r="B30" s="232"/>
      <c r="C30" s="202" t="s">
        <v>117</v>
      </c>
      <c r="D30" s="222" t="s">
        <v>118</v>
      </c>
      <c r="E30" s="204" t="s">
        <v>94</v>
      </c>
      <c r="F30" s="205" t="n">
        <v>36</v>
      </c>
      <c r="G30" s="206"/>
      <c r="H30" s="207" t="n">
        <f aca="false">F30*G30</f>
        <v>0</v>
      </c>
      <c r="J30" s="170" t="n">
        <v>3</v>
      </c>
      <c r="K30" s="170" t="n">
        <f aca="false">IF(J30=1,H30,0)</f>
        <v>0</v>
      </c>
      <c r="L30" s="170" t="n">
        <f aca="false">IF(J30=2,H30,0)</f>
        <v>0</v>
      </c>
      <c r="M30" s="170" t="n">
        <f aca="false">IF(J30=3,H30,0)</f>
        <v>0</v>
      </c>
      <c r="N30" s="170" t="n">
        <f aca="false">IF(J30=4,H30,0)</f>
        <v>0</v>
      </c>
      <c r="O30" s="170" t="n">
        <f aca="false">IF(J30=5,H30,0)</f>
        <v>0</v>
      </c>
      <c r="P30" s="170" t="n">
        <v>3</v>
      </c>
      <c r="Q30" s="170" t="n">
        <v>9</v>
      </c>
      <c r="R30" s="170" t="s">
        <v>104</v>
      </c>
      <c r="S30" s="170" t="n">
        <v>0</v>
      </c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9" t="n">
        <v>3</v>
      </c>
      <c r="BZ30" s="209" t="n">
        <v>9</v>
      </c>
    </row>
    <row r="31" customFormat="false" ht="10.5" hidden="false" customHeight="true" outlineLevel="0" collapsed="false">
      <c r="A31" s="231"/>
      <c r="B31" s="232"/>
      <c r="C31" s="243"/>
      <c r="D31" s="247" t="s">
        <v>119</v>
      </c>
      <c r="E31" s="237"/>
      <c r="F31" s="248"/>
      <c r="G31" s="239"/>
      <c r="H31" s="240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</row>
    <row r="32" customFormat="false" ht="10.5" hidden="false" customHeight="true" outlineLevel="0" collapsed="false">
      <c r="A32" s="231" t="s">
        <v>91</v>
      </c>
      <c r="B32" s="232"/>
      <c r="C32" s="202" t="s">
        <v>120</v>
      </c>
      <c r="D32" s="222" t="s">
        <v>121</v>
      </c>
      <c r="E32" s="204" t="s">
        <v>94</v>
      </c>
      <c r="F32" s="205" t="n">
        <v>2</v>
      </c>
      <c r="G32" s="206"/>
      <c r="H32" s="207" t="n">
        <f aca="false">F32*G32</f>
        <v>0</v>
      </c>
      <c r="J32" s="170" t="n">
        <v>3</v>
      </c>
      <c r="K32" s="170" t="n">
        <f aca="false">IF(J32=1,H32,0)</f>
        <v>0</v>
      </c>
      <c r="L32" s="170" t="n">
        <f aca="false">IF(J32=2,H32,0)</f>
        <v>0</v>
      </c>
      <c r="M32" s="170" t="n">
        <f aca="false">IF(J32=3,H32,0)</f>
        <v>0</v>
      </c>
      <c r="N32" s="170" t="n">
        <f aca="false">IF(J32=4,H32,0)</f>
        <v>0</v>
      </c>
      <c r="O32" s="170" t="n">
        <f aca="false">IF(J32=5,H32,0)</f>
        <v>0</v>
      </c>
      <c r="P32" s="170" t="n">
        <v>3</v>
      </c>
      <c r="Q32" s="170" t="n">
        <v>9</v>
      </c>
      <c r="R32" s="170" t="s">
        <v>104</v>
      </c>
      <c r="S32" s="170" t="n">
        <v>0</v>
      </c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9" t="n">
        <v>3</v>
      </c>
      <c r="BZ32" s="209" t="n">
        <v>9</v>
      </c>
    </row>
    <row r="33" customFormat="false" ht="10.5" hidden="false" customHeight="true" outlineLevel="0" collapsed="false">
      <c r="A33" s="231"/>
      <c r="B33" s="232"/>
      <c r="C33" s="243"/>
      <c r="D33" s="247" t="s">
        <v>122</v>
      </c>
      <c r="E33" s="237"/>
      <c r="F33" s="248"/>
      <c r="G33" s="239"/>
      <c r="H33" s="240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</row>
    <row r="34" customFormat="false" ht="10.5" hidden="false" customHeight="true" outlineLevel="0" collapsed="false">
      <c r="A34" s="231" t="s">
        <v>91</v>
      </c>
      <c r="B34" s="232"/>
      <c r="C34" s="202" t="s">
        <v>123</v>
      </c>
      <c r="D34" s="222" t="s">
        <v>124</v>
      </c>
      <c r="E34" s="204" t="s">
        <v>94</v>
      </c>
      <c r="F34" s="205" t="n">
        <v>4</v>
      </c>
      <c r="G34" s="206"/>
      <c r="H34" s="207" t="n">
        <f aca="false">F34*G34</f>
        <v>0</v>
      </c>
      <c r="J34" s="170" t="n">
        <v>3</v>
      </c>
      <c r="K34" s="170" t="n">
        <f aca="false">IF(J34=1,H34,0)</f>
        <v>0</v>
      </c>
      <c r="L34" s="170" t="n">
        <f aca="false">IF(J34=2,H34,0)</f>
        <v>0</v>
      </c>
      <c r="M34" s="170" t="n">
        <f aca="false">IF(J34=3,H34,0)</f>
        <v>0</v>
      </c>
      <c r="N34" s="170" t="n">
        <f aca="false">IF(J34=4,H34,0)</f>
        <v>0</v>
      </c>
      <c r="O34" s="170" t="n">
        <f aca="false">IF(J34=5,H34,0)</f>
        <v>0</v>
      </c>
      <c r="P34" s="170" t="n">
        <v>3</v>
      </c>
      <c r="Q34" s="170" t="n">
        <v>9</v>
      </c>
      <c r="R34" s="170" t="s">
        <v>104</v>
      </c>
      <c r="S34" s="170" t="n">
        <v>0</v>
      </c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8"/>
      <c r="BU34" s="208"/>
      <c r="BV34" s="208"/>
      <c r="BW34" s="208"/>
      <c r="BX34" s="208"/>
      <c r="BY34" s="209" t="n">
        <v>3</v>
      </c>
      <c r="BZ34" s="209" t="n">
        <v>9</v>
      </c>
    </row>
    <row r="35" customFormat="false" ht="10.5" hidden="false" customHeight="true" outlineLevel="0" collapsed="false">
      <c r="A35" s="231"/>
      <c r="B35" s="232"/>
      <c r="C35" s="243"/>
      <c r="D35" s="247" t="s">
        <v>125</v>
      </c>
      <c r="E35" s="237"/>
      <c r="F35" s="238"/>
      <c r="G35" s="239"/>
      <c r="H35" s="240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</row>
    <row r="36" customFormat="false" ht="10.5" hidden="false" customHeight="true" outlineLevel="0" collapsed="false">
      <c r="A36" s="231" t="s">
        <v>91</v>
      </c>
      <c r="B36" s="232"/>
      <c r="C36" s="202" t="s">
        <v>126</v>
      </c>
      <c r="D36" s="222" t="s">
        <v>127</v>
      </c>
      <c r="E36" s="204" t="s">
        <v>94</v>
      </c>
      <c r="F36" s="205" t="n">
        <v>6</v>
      </c>
      <c r="G36" s="206"/>
      <c r="H36" s="207" t="n">
        <f aca="false">F36*G36</f>
        <v>0</v>
      </c>
      <c r="J36" s="170" t="n">
        <v>3</v>
      </c>
      <c r="K36" s="170" t="n">
        <f aca="false">IF(J36=1,H36,0)</f>
        <v>0</v>
      </c>
      <c r="L36" s="170" t="n">
        <f aca="false">IF(J36=2,H36,0)</f>
        <v>0</v>
      </c>
      <c r="M36" s="170" t="n">
        <f aca="false">IF(J36=3,H36,0)</f>
        <v>0</v>
      </c>
      <c r="N36" s="170" t="n">
        <f aca="false">IF(J36=4,H36,0)</f>
        <v>0</v>
      </c>
      <c r="O36" s="170" t="n">
        <f aca="false">IF(J36=5,H36,0)</f>
        <v>0</v>
      </c>
      <c r="P36" s="170" t="n">
        <v>3</v>
      </c>
      <c r="Q36" s="170" t="n">
        <v>9</v>
      </c>
      <c r="R36" s="170" t="s">
        <v>104</v>
      </c>
      <c r="S36" s="170" t="n">
        <v>0</v>
      </c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208"/>
      <c r="BX36" s="208"/>
      <c r="BY36" s="209" t="n">
        <v>3</v>
      </c>
      <c r="BZ36" s="209" t="n">
        <v>9</v>
      </c>
    </row>
    <row r="37" customFormat="false" ht="10.5" hidden="false" customHeight="true" outlineLevel="0" collapsed="false">
      <c r="A37" s="231"/>
      <c r="B37" s="232"/>
      <c r="C37" s="243"/>
      <c r="D37" s="245" t="s">
        <v>128</v>
      </c>
      <c r="E37" s="237"/>
      <c r="F37" s="246"/>
      <c r="G37" s="239"/>
      <c r="H37" s="240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8"/>
      <c r="BR37" s="208"/>
      <c r="BS37" s="208"/>
      <c r="BT37" s="208"/>
      <c r="BU37" s="208"/>
      <c r="BV37" s="208"/>
      <c r="BW37" s="208"/>
      <c r="BX37" s="208"/>
    </row>
    <row r="38" customFormat="false" ht="10.5" hidden="false" customHeight="true" outlineLevel="0" collapsed="false">
      <c r="A38" s="231" t="s">
        <v>91</v>
      </c>
      <c r="B38" s="232"/>
      <c r="C38" s="202"/>
      <c r="D38" s="222" t="s">
        <v>129</v>
      </c>
      <c r="E38" s="204" t="s">
        <v>94</v>
      </c>
      <c r="F38" s="205" t="n">
        <v>23</v>
      </c>
      <c r="G38" s="206"/>
      <c r="H38" s="207" t="n">
        <f aca="false">F38*G38</f>
        <v>0</v>
      </c>
      <c r="J38" s="170" t="n">
        <v>3</v>
      </c>
      <c r="K38" s="170" t="n">
        <f aca="false">IF(J38=1,H38,0)</f>
        <v>0</v>
      </c>
      <c r="L38" s="170" t="n">
        <f aca="false">IF(J38=2,H38,0)</f>
        <v>0</v>
      </c>
      <c r="M38" s="170" t="n">
        <f aca="false">IF(J38=3,H38,0)</f>
        <v>0</v>
      </c>
      <c r="N38" s="170" t="n">
        <f aca="false">IF(J38=4,H38,0)</f>
        <v>0</v>
      </c>
      <c r="O38" s="170" t="n">
        <f aca="false">IF(J38=5,H38,0)</f>
        <v>0</v>
      </c>
      <c r="P38" s="170" t="n">
        <v>3</v>
      </c>
      <c r="Q38" s="170" t="n">
        <v>9</v>
      </c>
      <c r="R38" s="170" t="s">
        <v>104</v>
      </c>
      <c r="S38" s="170" t="n">
        <v>0</v>
      </c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208"/>
      <c r="BX38" s="208"/>
      <c r="BY38" s="209" t="n">
        <v>3</v>
      </c>
      <c r="BZ38" s="209" t="n">
        <v>9</v>
      </c>
    </row>
    <row r="39" customFormat="false" ht="10.5" hidden="false" customHeight="true" outlineLevel="0" collapsed="false">
      <c r="A39" s="231"/>
      <c r="B39" s="232"/>
      <c r="C39" s="243"/>
      <c r="D39" s="245" t="s">
        <v>130</v>
      </c>
      <c r="E39" s="237"/>
      <c r="F39" s="238"/>
      <c r="G39" s="239"/>
      <c r="H39" s="240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BV39" s="208"/>
      <c r="BW39" s="208"/>
      <c r="BX39" s="208"/>
    </row>
    <row r="40" customFormat="false" ht="10.5" hidden="false" customHeight="true" outlineLevel="0" collapsed="false">
      <c r="A40" s="231" t="s">
        <v>91</v>
      </c>
      <c r="B40" s="232"/>
      <c r="C40" s="202"/>
      <c r="D40" s="222" t="s">
        <v>129</v>
      </c>
      <c r="E40" s="204" t="s">
        <v>94</v>
      </c>
      <c r="F40" s="205" t="n">
        <v>5</v>
      </c>
      <c r="G40" s="206"/>
      <c r="H40" s="207" t="n">
        <f aca="false">F40*G40</f>
        <v>0</v>
      </c>
      <c r="J40" s="170" t="n">
        <v>3</v>
      </c>
      <c r="K40" s="170" t="n">
        <f aca="false">IF(J40=1,H40,0)</f>
        <v>0</v>
      </c>
      <c r="L40" s="170" t="n">
        <f aca="false">IF(J40=2,H40,0)</f>
        <v>0</v>
      </c>
      <c r="M40" s="170" t="n">
        <f aca="false">IF(J40=3,H40,0)</f>
        <v>0</v>
      </c>
      <c r="N40" s="170" t="n">
        <f aca="false">IF(J40=4,H40,0)</f>
        <v>0</v>
      </c>
      <c r="O40" s="170" t="n">
        <f aca="false">IF(J40=5,H40,0)</f>
        <v>0</v>
      </c>
      <c r="P40" s="170" t="n">
        <v>3</v>
      </c>
      <c r="Q40" s="170" t="n">
        <v>9</v>
      </c>
      <c r="R40" s="170" t="s">
        <v>104</v>
      </c>
      <c r="S40" s="170" t="n">
        <v>0</v>
      </c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  <c r="BI40" s="208"/>
      <c r="BJ40" s="208"/>
      <c r="BK40" s="208"/>
      <c r="BL40" s="208"/>
      <c r="BM40" s="208"/>
      <c r="BN40" s="208"/>
      <c r="BO40" s="208"/>
      <c r="BP40" s="208"/>
      <c r="BQ40" s="208"/>
      <c r="BR40" s="208"/>
      <c r="BS40" s="208"/>
      <c r="BT40" s="208"/>
      <c r="BU40" s="208"/>
      <c r="BV40" s="208"/>
      <c r="BW40" s="208"/>
      <c r="BX40" s="208"/>
      <c r="BY40" s="209" t="n">
        <v>3</v>
      </c>
      <c r="BZ40" s="209" t="n">
        <v>9</v>
      </c>
    </row>
    <row r="41" customFormat="false" ht="10.5" hidden="false" customHeight="true" outlineLevel="0" collapsed="false">
      <c r="A41" s="231"/>
      <c r="B41" s="232"/>
      <c r="C41" s="243"/>
      <c r="D41" s="245" t="s">
        <v>131</v>
      </c>
      <c r="E41" s="237"/>
      <c r="F41" s="238"/>
      <c r="G41" s="239"/>
      <c r="H41" s="240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8"/>
      <c r="BL41" s="208"/>
      <c r="BM41" s="208"/>
      <c r="BN41" s="208"/>
      <c r="BO41" s="208"/>
      <c r="BP41" s="208"/>
      <c r="BQ41" s="208"/>
      <c r="BR41" s="208"/>
      <c r="BS41" s="208"/>
      <c r="BT41" s="208"/>
      <c r="BU41" s="208"/>
      <c r="BV41" s="208"/>
      <c r="BW41" s="208"/>
      <c r="BX41" s="208"/>
    </row>
    <row r="42" customFormat="false" ht="10.5" hidden="false" customHeight="true" outlineLevel="0" collapsed="false">
      <c r="A42" s="231" t="s">
        <v>91</v>
      </c>
      <c r="B42" s="232"/>
      <c r="C42" s="202"/>
      <c r="D42" s="249" t="s">
        <v>132</v>
      </c>
      <c r="E42" s="204" t="s">
        <v>94</v>
      </c>
      <c r="F42" s="205" t="n">
        <v>6</v>
      </c>
      <c r="G42" s="206"/>
      <c r="H42" s="207" t="n">
        <f aca="false">F42*G42</f>
        <v>0</v>
      </c>
      <c r="J42" s="170" t="n">
        <v>3</v>
      </c>
      <c r="K42" s="170" t="n">
        <f aca="false">IF(J42=1,H42,0)</f>
        <v>0</v>
      </c>
      <c r="L42" s="170" t="n">
        <f aca="false">IF(J42=2,H42,0)</f>
        <v>0</v>
      </c>
      <c r="M42" s="170" t="n">
        <f aca="false">IF(J42=3,H42,0)</f>
        <v>0</v>
      </c>
      <c r="N42" s="170" t="n">
        <f aca="false">IF(J42=4,H42,0)</f>
        <v>0</v>
      </c>
      <c r="O42" s="170" t="n">
        <f aca="false">IF(J42=5,H42,0)</f>
        <v>0</v>
      </c>
      <c r="P42" s="170" t="n">
        <v>3</v>
      </c>
      <c r="Q42" s="170" t="n">
        <v>9</v>
      </c>
      <c r="R42" s="170" t="s">
        <v>104</v>
      </c>
      <c r="S42" s="170" t="n">
        <v>0</v>
      </c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8"/>
      <c r="BN42" s="208"/>
      <c r="BO42" s="208"/>
      <c r="BP42" s="208"/>
      <c r="BQ42" s="208"/>
      <c r="BR42" s="208"/>
      <c r="BS42" s="208"/>
      <c r="BT42" s="208"/>
      <c r="BU42" s="208"/>
      <c r="BV42" s="208"/>
      <c r="BW42" s="208"/>
      <c r="BX42" s="208"/>
      <c r="BY42" s="209" t="n">
        <v>3</v>
      </c>
      <c r="BZ42" s="209" t="n">
        <v>9</v>
      </c>
    </row>
    <row r="43" customFormat="false" ht="10.5" hidden="false" customHeight="true" outlineLevel="0" collapsed="false">
      <c r="A43" s="231"/>
      <c r="B43" s="232"/>
      <c r="C43" s="243"/>
      <c r="D43" s="247" t="s">
        <v>133</v>
      </c>
      <c r="E43" s="237"/>
      <c r="F43" s="238"/>
      <c r="G43" s="239"/>
      <c r="H43" s="240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8"/>
      <c r="BN43" s="208"/>
      <c r="BO43" s="208"/>
      <c r="BP43" s="208"/>
      <c r="BQ43" s="208"/>
      <c r="BR43" s="208"/>
      <c r="BS43" s="208"/>
      <c r="BT43" s="208"/>
      <c r="BU43" s="208"/>
      <c r="BV43" s="208"/>
      <c r="BW43" s="208"/>
      <c r="BX43" s="208"/>
    </row>
    <row r="44" customFormat="false" ht="10.5" hidden="false" customHeight="true" outlineLevel="0" collapsed="false">
      <c r="A44" s="231" t="s">
        <v>91</v>
      </c>
      <c r="B44" s="232"/>
      <c r="C44" s="202"/>
      <c r="D44" s="222" t="s">
        <v>134</v>
      </c>
      <c r="E44" s="204" t="s">
        <v>135</v>
      </c>
      <c r="F44" s="205" t="n">
        <v>120</v>
      </c>
      <c r="G44" s="206"/>
      <c r="H44" s="207" t="n">
        <f aca="false">F44*G44</f>
        <v>0</v>
      </c>
      <c r="J44" s="170" t="n">
        <v>3</v>
      </c>
      <c r="K44" s="170" t="n">
        <f aca="false">IF(J44=1,H44,0)</f>
        <v>0</v>
      </c>
      <c r="L44" s="170" t="n">
        <f aca="false">IF(J44=2,H44,0)</f>
        <v>0</v>
      </c>
      <c r="M44" s="170" t="n">
        <f aca="false">IF(J44=3,H44,0)</f>
        <v>0</v>
      </c>
      <c r="N44" s="170" t="n">
        <f aca="false">IF(J44=4,H44,0)</f>
        <v>0</v>
      </c>
      <c r="O44" s="170" t="n">
        <f aca="false">IF(J44=5,H44,0)</f>
        <v>0</v>
      </c>
      <c r="P44" s="170" t="n">
        <v>3</v>
      </c>
      <c r="Q44" s="170" t="n">
        <v>9</v>
      </c>
      <c r="R44" s="170" t="s">
        <v>104</v>
      </c>
      <c r="S44" s="170" t="n">
        <v>0</v>
      </c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8"/>
      <c r="BN44" s="208"/>
      <c r="BO44" s="208"/>
      <c r="BP44" s="208"/>
      <c r="BQ44" s="208"/>
      <c r="BR44" s="208"/>
      <c r="BS44" s="208"/>
      <c r="BT44" s="208"/>
      <c r="BU44" s="208"/>
      <c r="BV44" s="208"/>
      <c r="BW44" s="208"/>
      <c r="BX44" s="208"/>
      <c r="BY44" s="209" t="n">
        <v>3</v>
      </c>
      <c r="BZ44" s="209" t="n">
        <v>9</v>
      </c>
    </row>
    <row r="45" customFormat="false" ht="10.5" hidden="false" customHeight="true" outlineLevel="0" collapsed="false">
      <c r="A45" s="231"/>
      <c r="B45" s="232"/>
      <c r="C45" s="243"/>
      <c r="D45" s="247" t="s">
        <v>136</v>
      </c>
      <c r="E45" s="237"/>
      <c r="F45" s="246"/>
      <c r="G45" s="239"/>
      <c r="H45" s="240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8"/>
      <c r="BN45" s="208"/>
      <c r="BO45" s="208"/>
      <c r="BP45" s="208"/>
      <c r="BQ45" s="208"/>
      <c r="BR45" s="208"/>
      <c r="BS45" s="208"/>
      <c r="BT45" s="208"/>
      <c r="BU45" s="208"/>
      <c r="BV45" s="208"/>
      <c r="BW45" s="208"/>
      <c r="BX45" s="208"/>
    </row>
    <row r="46" customFormat="false" ht="10.5" hidden="false" customHeight="true" outlineLevel="0" collapsed="false">
      <c r="A46" s="231" t="s">
        <v>91</v>
      </c>
      <c r="B46" s="232"/>
      <c r="C46" s="202"/>
      <c r="D46" s="222" t="s">
        <v>134</v>
      </c>
      <c r="E46" s="204" t="s">
        <v>135</v>
      </c>
      <c r="F46" s="205" t="n">
        <v>400</v>
      </c>
      <c r="G46" s="206"/>
      <c r="H46" s="207" t="n">
        <f aca="false">F46*G46</f>
        <v>0</v>
      </c>
      <c r="J46" s="170" t="n">
        <v>3</v>
      </c>
      <c r="K46" s="170" t="n">
        <f aca="false">IF(J46=1,H46,0)</f>
        <v>0</v>
      </c>
      <c r="L46" s="170" t="n">
        <f aca="false">IF(J46=2,H46,0)</f>
        <v>0</v>
      </c>
      <c r="M46" s="170" t="n">
        <f aca="false">IF(J46=3,H46,0)</f>
        <v>0</v>
      </c>
      <c r="N46" s="170" t="n">
        <f aca="false">IF(J46=4,H46,0)</f>
        <v>0</v>
      </c>
      <c r="O46" s="170" t="n">
        <f aca="false">IF(J46=5,H46,0)</f>
        <v>0</v>
      </c>
      <c r="P46" s="170" t="n">
        <v>3</v>
      </c>
      <c r="Q46" s="170" t="n">
        <v>9</v>
      </c>
      <c r="R46" s="170" t="s">
        <v>104</v>
      </c>
      <c r="S46" s="170" t="n">
        <v>0</v>
      </c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8"/>
      <c r="BY46" s="209" t="n">
        <v>3</v>
      </c>
      <c r="BZ46" s="209" t="n">
        <v>9</v>
      </c>
    </row>
    <row r="47" customFormat="false" ht="10.5" hidden="false" customHeight="true" outlineLevel="0" collapsed="false">
      <c r="A47" s="231"/>
      <c r="B47" s="232"/>
      <c r="C47" s="243"/>
      <c r="D47" s="247" t="s">
        <v>137</v>
      </c>
      <c r="E47" s="237"/>
      <c r="F47" s="246"/>
      <c r="G47" s="239"/>
      <c r="H47" s="240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</row>
    <row r="48" customFormat="false" ht="10.5" hidden="false" customHeight="true" outlineLevel="0" collapsed="false">
      <c r="A48" s="231" t="s">
        <v>91</v>
      </c>
      <c r="B48" s="232"/>
      <c r="C48" s="202"/>
      <c r="D48" s="222" t="s">
        <v>134</v>
      </c>
      <c r="E48" s="204" t="s">
        <v>135</v>
      </c>
      <c r="F48" s="205" t="n">
        <v>350</v>
      </c>
      <c r="G48" s="206"/>
      <c r="H48" s="207" t="n">
        <f aca="false">F48*G48</f>
        <v>0</v>
      </c>
      <c r="J48" s="170" t="n">
        <v>3</v>
      </c>
      <c r="K48" s="170" t="n">
        <f aca="false">IF(J48=1,H48,0)</f>
        <v>0</v>
      </c>
      <c r="L48" s="170" t="n">
        <f aca="false">IF(J48=2,H48,0)</f>
        <v>0</v>
      </c>
      <c r="M48" s="170" t="n">
        <f aca="false">IF(J48=3,H48,0)</f>
        <v>0</v>
      </c>
      <c r="N48" s="170" t="n">
        <f aca="false">IF(J48=4,H48,0)</f>
        <v>0</v>
      </c>
      <c r="O48" s="170" t="n">
        <f aca="false">IF(J48=5,H48,0)</f>
        <v>0</v>
      </c>
      <c r="P48" s="170" t="n">
        <v>3</v>
      </c>
      <c r="Q48" s="170" t="n">
        <v>9</v>
      </c>
      <c r="R48" s="170" t="s">
        <v>104</v>
      </c>
      <c r="S48" s="170" t="n">
        <v>0</v>
      </c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8"/>
      <c r="BR48" s="208"/>
      <c r="BS48" s="208"/>
      <c r="BT48" s="208"/>
      <c r="BU48" s="208"/>
      <c r="BV48" s="208"/>
      <c r="BW48" s="208"/>
      <c r="BX48" s="208"/>
      <c r="BY48" s="209" t="n">
        <v>3</v>
      </c>
      <c r="BZ48" s="209" t="n">
        <v>9</v>
      </c>
    </row>
    <row r="49" customFormat="false" ht="10.5" hidden="false" customHeight="true" outlineLevel="0" collapsed="false">
      <c r="A49" s="231"/>
      <c r="B49" s="232"/>
      <c r="C49" s="243"/>
      <c r="D49" s="247" t="s">
        <v>138</v>
      </c>
      <c r="E49" s="237"/>
      <c r="F49" s="246"/>
      <c r="G49" s="239"/>
      <c r="H49" s="240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08"/>
      <c r="BN49" s="208"/>
      <c r="BO49" s="208"/>
      <c r="BP49" s="208"/>
      <c r="BQ49" s="208"/>
      <c r="BR49" s="208"/>
      <c r="BS49" s="208"/>
      <c r="BT49" s="208"/>
      <c r="BU49" s="208"/>
      <c r="BV49" s="208"/>
      <c r="BW49" s="208"/>
      <c r="BX49" s="208"/>
    </row>
    <row r="50" customFormat="false" ht="10.5" hidden="false" customHeight="true" outlineLevel="0" collapsed="false">
      <c r="A50" s="231" t="s">
        <v>91</v>
      </c>
      <c r="B50" s="232"/>
      <c r="C50" s="202"/>
      <c r="D50" s="222" t="s">
        <v>139</v>
      </c>
      <c r="E50" s="204" t="s">
        <v>135</v>
      </c>
      <c r="F50" s="205" t="n">
        <v>150</v>
      </c>
      <c r="G50" s="206"/>
      <c r="H50" s="207" t="n">
        <f aca="false">F50*G50</f>
        <v>0</v>
      </c>
      <c r="J50" s="170" t="n">
        <v>3</v>
      </c>
      <c r="K50" s="170" t="n">
        <f aca="false">IF(J50=1,H50,0)</f>
        <v>0</v>
      </c>
      <c r="L50" s="170" t="n">
        <f aca="false">IF(J50=2,H50,0)</f>
        <v>0</v>
      </c>
      <c r="M50" s="170" t="n">
        <f aca="false">IF(J50=3,H50,0)</f>
        <v>0</v>
      </c>
      <c r="N50" s="170" t="n">
        <f aca="false">IF(J50=4,H50,0)</f>
        <v>0</v>
      </c>
      <c r="O50" s="170" t="n">
        <f aca="false">IF(J50=5,H50,0)</f>
        <v>0</v>
      </c>
      <c r="P50" s="170" t="n">
        <v>3</v>
      </c>
      <c r="Q50" s="170" t="n">
        <v>9</v>
      </c>
      <c r="R50" s="170" t="s">
        <v>104</v>
      </c>
      <c r="S50" s="170" t="n">
        <v>0</v>
      </c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8"/>
      <c r="BQ50" s="208"/>
      <c r="BR50" s="208"/>
      <c r="BS50" s="208"/>
      <c r="BT50" s="208"/>
      <c r="BU50" s="208"/>
      <c r="BV50" s="208"/>
      <c r="BW50" s="208"/>
      <c r="BX50" s="208"/>
      <c r="BY50" s="209" t="n">
        <v>3</v>
      </c>
      <c r="BZ50" s="209" t="n">
        <v>9</v>
      </c>
    </row>
    <row r="51" customFormat="false" ht="10.5" hidden="false" customHeight="true" outlineLevel="0" collapsed="false">
      <c r="A51" s="231"/>
      <c r="B51" s="232"/>
      <c r="C51" s="243"/>
      <c r="D51" s="247" t="s">
        <v>138</v>
      </c>
      <c r="E51" s="237"/>
      <c r="F51" s="246"/>
      <c r="G51" s="239"/>
      <c r="H51" s="240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8"/>
      <c r="BL51" s="208"/>
      <c r="BM51" s="208"/>
      <c r="BN51" s="208"/>
      <c r="BO51" s="208"/>
      <c r="BP51" s="208"/>
      <c r="BQ51" s="208"/>
      <c r="BR51" s="208"/>
      <c r="BS51" s="208"/>
      <c r="BT51" s="208"/>
      <c r="BU51" s="208"/>
      <c r="BV51" s="208"/>
      <c r="BW51" s="208"/>
      <c r="BX51" s="208"/>
    </row>
    <row r="52" customFormat="false" ht="10.5" hidden="false" customHeight="true" outlineLevel="0" collapsed="false">
      <c r="A52" s="231" t="s">
        <v>91</v>
      </c>
      <c r="B52" s="232"/>
      <c r="C52" s="202"/>
      <c r="D52" s="222" t="s">
        <v>140</v>
      </c>
      <c r="E52" s="204" t="s">
        <v>135</v>
      </c>
      <c r="F52" s="205" t="n">
        <v>290</v>
      </c>
      <c r="G52" s="206"/>
      <c r="H52" s="207" t="n">
        <f aca="false">F52*G52</f>
        <v>0</v>
      </c>
      <c r="J52" s="170" t="n">
        <v>3</v>
      </c>
      <c r="K52" s="170" t="n">
        <f aca="false">IF(J52=1,H52,0)</f>
        <v>0</v>
      </c>
      <c r="L52" s="170" t="n">
        <f aca="false">IF(J52=2,H52,0)</f>
        <v>0</v>
      </c>
      <c r="M52" s="170" t="n">
        <f aca="false">IF(J52=3,H52,0)</f>
        <v>0</v>
      </c>
      <c r="N52" s="170" t="n">
        <f aca="false">IF(J52=4,H52,0)</f>
        <v>0</v>
      </c>
      <c r="O52" s="170" t="n">
        <f aca="false">IF(J52=5,H52,0)</f>
        <v>0</v>
      </c>
      <c r="P52" s="170" t="n">
        <v>3</v>
      </c>
      <c r="Q52" s="170" t="n">
        <v>9</v>
      </c>
      <c r="R52" s="170" t="s">
        <v>104</v>
      </c>
      <c r="S52" s="170" t="n">
        <v>0</v>
      </c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8"/>
      <c r="BJ52" s="208"/>
      <c r="BK52" s="208"/>
      <c r="BL52" s="208"/>
      <c r="BM52" s="208"/>
      <c r="BN52" s="208"/>
      <c r="BO52" s="208"/>
      <c r="BP52" s="208"/>
      <c r="BQ52" s="208"/>
      <c r="BR52" s="208"/>
      <c r="BS52" s="208"/>
      <c r="BT52" s="208"/>
      <c r="BU52" s="208"/>
      <c r="BV52" s="208"/>
      <c r="BW52" s="208"/>
      <c r="BX52" s="208"/>
      <c r="BY52" s="209" t="n">
        <v>3</v>
      </c>
      <c r="BZ52" s="209" t="n">
        <v>9</v>
      </c>
    </row>
    <row r="53" customFormat="false" ht="10.5" hidden="false" customHeight="true" outlineLevel="0" collapsed="false">
      <c r="A53" s="231"/>
      <c r="B53" s="232"/>
      <c r="C53" s="243"/>
      <c r="D53" s="245" t="s">
        <v>141</v>
      </c>
      <c r="E53" s="237"/>
      <c r="F53" s="246"/>
      <c r="G53" s="239"/>
      <c r="H53" s="240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8"/>
      <c r="BR53" s="208"/>
      <c r="BS53" s="208"/>
      <c r="BT53" s="208"/>
      <c r="BU53" s="208"/>
      <c r="BV53" s="208"/>
      <c r="BW53" s="208"/>
      <c r="BX53" s="208"/>
    </row>
    <row r="54" customFormat="false" ht="10.5" hidden="false" customHeight="true" outlineLevel="0" collapsed="false">
      <c r="A54" s="231" t="s">
        <v>91</v>
      </c>
      <c r="B54" s="201"/>
      <c r="C54" s="202"/>
      <c r="D54" s="222" t="s">
        <v>142</v>
      </c>
      <c r="E54" s="204" t="s">
        <v>94</v>
      </c>
      <c r="F54" s="205" t="n">
        <v>60</v>
      </c>
      <c r="G54" s="206"/>
      <c r="H54" s="207" t="n">
        <f aca="false">F54*G54</f>
        <v>0</v>
      </c>
      <c r="J54" s="170" t="n">
        <v>3</v>
      </c>
      <c r="K54" s="170" t="n">
        <f aca="false">IF(J54=1,H54,0)</f>
        <v>0</v>
      </c>
      <c r="L54" s="170" t="n">
        <f aca="false">IF(J54=2,H54,0)</f>
        <v>0</v>
      </c>
      <c r="M54" s="170" t="n">
        <f aca="false">IF(J54=3,H54,0)</f>
        <v>0</v>
      </c>
      <c r="N54" s="170" t="n">
        <f aca="false">IF(J54=4,H54,0)</f>
        <v>0</v>
      </c>
      <c r="O54" s="170" t="n">
        <f aca="false">IF(J54=5,H54,0)</f>
        <v>0</v>
      </c>
      <c r="P54" s="170" t="n">
        <v>3</v>
      </c>
      <c r="Q54" s="170" t="n">
        <v>9</v>
      </c>
      <c r="R54" s="170" t="s">
        <v>104</v>
      </c>
      <c r="S54" s="170" t="n">
        <v>0</v>
      </c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  <c r="BI54" s="208"/>
      <c r="BJ54" s="208"/>
      <c r="BK54" s="208"/>
      <c r="BL54" s="208"/>
      <c r="BM54" s="208"/>
      <c r="BN54" s="208"/>
      <c r="BO54" s="208"/>
      <c r="BP54" s="208"/>
      <c r="BQ54" s="208"/>
      <c r="BR54" s="208"/>
      <c r="BS54" s="208"/>
      <c r="BT54" s="208"/>
      <c r="BU54" s="208"/>
      <c r="BV54" s="208"/>
      <c r="BW54" s="208"/>
      <c r="BX54" s="208"/>
      <c r="BY54" s="209" t="n">
        <v>3</v>
      </c>
      <c r="BZ54" s="209" t="n">
        <v>9</v>
      </c>
    </row>
    <row r="55" customFormat="false" ht="10.5" hidden="false" customHeight="true" outlineLevel="0" collapsed="false">
      <c r="A55" s="231"/>
      <c r="B55" s="250"/>
      <c r="C55" s="243"/>
      <c r="D55" s="245" t="s">
        <v>143</v>
      </c>
      <c r="E55" s="237"/>
      <c r="F55" s="246"/>
      <c r="G55" s="239"/>
      <c r="H55" s="240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08"/>
      <c r="BM55" s="208"/>
      <c r="BN55" s="208"/>
      <c r="BO55" s="208"/>
      <c r="BP55" s="208"/>
      <c r="BQ55" s="208"/>
      <c r="BR55" s="208"/>
      <c r="BS55" s="208"/>
      <c r="BT55" s="208"/>
      <c r="BU55" s="208"/>
      <c r="BV55" s="208"/>
      <c r="BW55" s="208"/>
      <c r="BX55" s="208"/>
    </row>
    <row r="56" customFormat="false" ht="10.5" hidden="false" customHeight="true" outlineLevel="0" collapsed="false">
      <c r="A56" s="231" t="s">
        <v>91</v>
      </c>
      <c r="B56" s="201"/>
      <c r="C56" s="202"/>
      <c r="D56" s="222" t="s">
        <v>144</v>
      </c>
      <c r="E56" s="204" t="s">
        <v>94</v>
      </c>
      <c r="F56" s="205" t="n">
        <v>40</v>
      </c>
      <c r="G56" s="206"/>
      <c r="H56" s="207" t="n">
        <f aca="false">F56*G56</f>
        <v>0</v>
      </c>
      <c r="J56" s="170" t="n">
        <v>3</v>
      </c>
      <c r="K56" s="170" t="n">
        <f aca="false">IF(J56=1,H56,0)</f>
        <v>0</v>
      </c>
      <c r="L56" s="170" t="n">
        <f aca="false">IF(J56=2,H56,0)</f>
        <v>0</v>
      </c>
      <c r="M56" s="170" t="n">
        <f aca="false">IF(J56=3,H56,0)</f>
        <v>0</v>
      </c>
      <c r="N56" s="170" t="n">
        <f aca="false">IF(J56=4,H56,0)</f>
        <v>0</v>
      </c>
      <c r="O56" s="170" t="n">
        <f aca="false">IF(J56=5,H56,0)</f>
        <v>0</v>
      </c>
      <c r="P56" s="170" t="n">
        <v>3</v>
      </c>
      <c r="Q56" s="170" t="n">
        <v>9</v>
      </c>
      <c r="R56" s="170" t="s">
        <v>104</v>
      </c>
      <c r="S56" s="170" t="n">
        <v>0</v>
      </c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  <c r="BI56" s="208"/>
      <c r="BJ56" s="208"/>
      <c r="BK56" s="208"/>
      <c r="BL56" s="208"/>
      <c r="BM56" s="208"/>
      <c r="BN56" s="208"/>
      <c r="BO56" s="208"/>
      <c r="BP56" s="208"/>
      <c r="BQ56" s="208"/>
      <c r="BR56" s="208"/>
      <c r="BS56" s="208"/>
      <c r="BT56" s="208"/>
      <c r="BU56" s="208"/>
      <c r="BV56" s="208"/>
      <c r="BW56" s="208"/>
      <c r="BX56" s="208"/>
      <c r="BY56" s="209" t="n">
        <v>3</v>
      </c>
      <c r="BZ56" s="209" t="n">
        <v>9</v>
      </c>
    </row>
    <row r="57" customFormat="false" ht="10.5" hidden="false" customHeight="true" outlineLevel="0" collapsed="false">
      <c r="A57" s="231"/>
      <c r="B57" s="250"/>
      <c r="C57" s="243"/>
      <c r="D57" s="245"/>
      <c r="E57" s="237"/>
      <c r="F57" s="246"/>
      <c r="G57" s="239"/>
      <c r="H57" s="240"/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  <c r="BI57" s="208"/>
      <c r="BJ57" s="208"/>
      <c r="BK57" s="208"/>
      <c r="BL57" s="208"/>
      <c r="BM57" s="208"/>
      <c r="BN57" s="208"/>
      <c r="BO57" s="208"/>
      <c r="BP57" s="208"/>
      <c r="BQ57" s="208"/>
      <c r="BR57" s="208"/>
      <c r="BS57" s="208"/>
      <c r="BT57" s="208"/>
      <c r="BU57" s="208"/>
      <c r="BV57" s="208"/>
      <c r="BW57" s="208"/>
      <c r="BX57" s="208"/>
    </row>
    <row r="58" customFormat="false" ht="10.5" hidden="false" customHeight="true" outlineLevel="0" collapsed="false">
      <c r="A58" s="231" t="s">
        <v>91</v>
      </c>
      <c r="B58" s="232"/>
      <c r="C58" s="202"/>
      <c r="D58" s="222" t="s">
        <v>145</v>
      </c>
      <c r="E58" s="204" t="s">
        <v>94</v>
      </c>
      <c r="F58" s="205" t="n">
        <v>40</v>
      </c>
      <c r="G58" s="206"/>
      <c r="H58" s="207" t="n">
        <f aca="false">F58*G58</f>
        <v>0</v>
      </c>
      <c r="J58" s="170" t="n">
        <v>3</v>
      </c>
      <c r="K58" s="170" t="n">
        <f aca="false">IF(J58=1,H58,0)</f>
        <v>0</v>
      </c>
      <c r="L58" s="170" t="n">
        <f aca="false">IF(J58=2,H58,0)</f>
        <v>0</v>
      </c>
      <c r="M58" s="170" t="n">
        <f aca="false">IF(J58=3,H58,0)</f>
        <v>0</v>
      </c>
      <c r="N58" s="170" t="n">
        <f aca="false">IF(J58=4,H58,0)</f>
        <v>0</v>
      </c>
      <c r="O58" s="170" t="n">
        <f aca="false">IF(J58=5,H58,0)</f>
        <v>0</v>
      </c>
      <c r="P58" s="170" t="n">
        <v>3</v>
      </c>
      <c r="Q58" s="170" t="n">
        <v>9</v>
      </c>
      <c r="R58" s="170" t="s">
        <v>104</v>
      </c>
      <c r="S58" s="170" t="n">
        <v>0</v>
      </c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  <c r="BI58" s="208"/>
      <c r="BJ58" s="208"/>
      <c r="BK58" s="208"/>
      <c r="BL58" s="208"/>
      <c r="BM58" s="208"/>
      <c r="BN58" s="208"/>
      <c r="BO58" s="208"/>
      <c r="BP58" s="208"/>
      <c r="BQ58" s="208"/>
      <c r="BR58" s="208"/>
      <c r="BS58" s="208"/>
      <c r="BT58" s="208"/>
      <c r="BU58" s="208"/>
      <c r="BV58" s="208"/>
      <c r="BW58" s="208"/>
      <c r="BX58" s="208"/>
      <c r="BY58" s="209" t="n">
        <v>3</v>
      </c>
      <c r="BZ58" s="209" t="n">
        <v>9</v>
      </c>
    </row>
    <row r="59" customFormat="false" ht="10.5" hidden="false" customHeight="true" outlineLevel="0" collapsed="false">
      <c r="A59" s="231"/>
      <c r="B59" s="232"/>
      <c r="C59" s="243"/>
      <c r="D59" s="245" t="s">
        <v>146</v>
      </c>
      <c r="E59" s="237"/>
      <c r="F59" s="246"/>
      <c r="G59" s="239"/>
      <c r="H59" s="240"/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  <c r="BI59" s="208"/>
      <c r="BJ59" s="208"/>
      <c r="BK59" s="208"/>
      <c r="BL59" s="208"/>
      <c r="BM59" s="208"/>
      <c r="BN59" s="208"/>
      <c r="BO59" s="208"/>
      <c r="BP59" s="208"/>
      <c r="BQ59" s="208"/>
      <c r="BR59" s="208"/>
      <c r="BS59" s="208"/>
      <c r="BT59" s="208"/>
      <c r="BU59" s="208"/>
      <c r="BV59" s="208"/>
      <c r="BW59" s="208"/>
      <c r="BX59" s="208"/>
    </row>
    <row r="60" customFormat="false" ht="10.5" hidden="false" customHeight="true" outlineLevel="0" collapsed="false">
      <c r="A60" s="231" t="s">
        <v>91</v>
      </c>
      <c r="B60" s="232"/>
      <c r="C60" s="202"/>
      <c r="D60" s="222" t="s">
        <v>147</v>
      </c>
      <c r="E60" s="204" t="s">
        <v>94</v>
      </c>
      <c r="F60" s="205" t="n">
        <f aca="false">SUM(F56:F59)</f>
        <v>80</v>
      </c>
      <c r="G60" s="206"/>
      <c r="H60" s="207" t="n">
        <f aca="false">F60*G60</f>
        <v>0</v>
      </c>
      <c r="J60" s="170" t="n">
        <v>3</v>
      </c>
      <c r="K60" s="170" t="n">
        <f aca="false">IF(J60=1,H60,0)</f>
        <v>0</v>
      </c>
      <c r="L60" s="170" t="n">
        <f aca="false">IF(J60=2,H60,0)</f>
        <v>0</v>
      </c>
      <c r="M60" s="170" t="n">
        <f aca="false">IF(J60=3,H60,0)</f>
        <v>0</v>
      </c>
      <c r="N60" s="170" t="n">
        <f aca="false">IF(J60=4,H60,0)</f>
        <v>0</v>
      </c>
      <c r="O60" s="170" t="n">
        <f aca="false">IF(J60=5,H60,0)</f>
        <v>0</v>
      </c>
      <c r="P60" s="170" t="n">
        <v>3</v>
      </c>
      <c r="Q60" s="170" t="n">
        <v>9</v>
      </c>
      <c r="R60" s="170" t="s">
        <v>104</v>
      </c>
      <c r="S60" s="170" t="n">
        <v>0</v>
      </c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  <c r="BI60" s="208"/>
      <c r="BJ60" s="208"/>
      <c r="BK60" s="208"/>
      <c r="BL60" s="208"/>
      <c r="BM60" s="208"/>
      <c r="BN60" s="208"/>
      <c r="BO60" s="208"/>
      <c r="BP60" s="208"/>
      <c r="BQ60" s="208"/>
      <c r="BR60" s="208"/>
      <c r="BS60" s="208"/>
      <c r="BT60" s="208"/>
      <c r="BU60" s="208"/>
      <c r="BV60" s="208"/>
      <c r="BW60" s="208"/>
      <c r="BX60" s="208"/>
      <c r="BY60" s="209" t="n">
        <v>3</v>
      </c>
      <c r="BZ60" s="209" t="n">
        <v>9</v>
      </c>
    </row>
    <row r="61" customFormat="false" ht="10.5" hidden="false" customHeight="true" outlineLevel="0" collapsed="false">
      <c r="A61" s="231"/>
      <c r="B61" s="232"/>
      <c r="C61" s="243"/>
      <c r="D61" s="245"/>
      <c r="E61" s="237"/>
      <c r="F61" s="246"/>
      <c r="G61" s="239"/>
      <c r="H61" s="240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8"/>
      <c r="BO61" s="208"/>
      <c r="BP61" s="208"/>
      <c r="BQ61" s="208"/>
      <c r="BR61" s="208"/>
      <c r="BS61" s="208"/>
      <c r="BT61" s="208"/>
      <c r="BU61" s="208"/>
      <c r="BV61" s="208"/>
      <c r="BW61" s="208"/>
      <c r="BX61" s="208"/>
    </row>
    <row r="62" customFormat="false" ht="10.5" hidden="false" customHeight="true" outlineLevel="0" collapsed="false">
      <c r="A62" s="231" t="s">
        <v>91</v>
      </c>
      <c r="B62" s="232"/>
      <c r="C62" s="202"/>
      <c r="D62" s="222" t="s">
        <v>148</v>
      </c>
      <c r="E62" s="204" t="s">
        <v>135</v>
      </c>
      <c r="F62" s="205" t="n">
        <v>60</v>
      </c>
      <c r="G62" s="206"/>
      <c r="H62" s="207" t="n">
        <f aca="false">F62*G62</f>
        <v>0</v>
      </c>
      <c r="J62" s="170" t="n">
        <v>3</v>
      </c>
      <c r="K62" s="170" t="n">
        <f aca="false">IF(J62=1,H62,0)</f>
        <v>0</v>
      </c>
      <c r="L62" s="170" t="n">
        <f aca="false">IF(J62=2,H62,0)</f>
        <v>0</v>
      </c>
      <c r="M62" s="170" t="n">
        <f aca="false">IF(J62=3,H62,0)</f>
        <v>0</v>
      </c>
      <c r="N62" s="170" t="n">
        <f aca="false">IF(J62=4,H62,0)</f>
        <v>0</v>
      </c>
      <c r="O62" s="170" t="n">
        <f aca="false">IF(J62=5,H62,0)</f>
        <v>0</v>
      </c>
      <c r="P62" s="170" t="n">
        <v>3</v>
      </c>
      <c r="Q62" s="170" t="n">
        <v>9</v>
      </c>
      <c r="R62" s="170" t="s">
        <v>104</v>
      </c>
      <c r="S62" s="170" t="n">
        <v>0</v>
      </c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  <c r="BI62" s="208"/>
      <c r="BJ62" s="208"/>
      <c r="BK62" s="208"/>
      <c r="BL62" s="208"/>
      <c r="BM62" s="208"/>
      <c r="BN62" s="208"/>
      <c r="BO62" s="208"/>
      <c r="BP62" s="208"/>
      <c r="BQ62" s="208"/>
      <c r="BR62" s="208"/>
      <c r="BS62" s="208"/>
      <c r="BT62" s="208"/>
      <c r="BU62" s="208"/>
      <c r="BV62" s="208"/>
      <c r="BW62" s="208"/>
      <c r="BX62" s="208"/>
      <c r="BY62" s="209" t="n">
        <v>3</v>
      </c>
      <c r="BZ62" s="209" t="n">
        <v>9</v>
      </c>
    </row>
    <row r="63" customFormat="false" ht="10.5" hidden="false" customHeight="true" outlineLevel="0" collapsed="false">
      <c r="A63" s="231"/>
      <c r="B63" s="232"/>
      <c r="C63" s="243"/>
      <c r="D63" s="245" t="s">
        <v>149</v>
      </c>
      <c r="E63" s="237"/>
      <c r="F63" s="246"/>
      <c r="G63" s="239"/>
      <c r="H63" s="240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  <c r="BI63" s="208"/>
      <c r="BJ63" s="208"/>
      <c r="BK63" s="208"/>
      <c r="BL63" s="208"/>
      <c r="BM63" s="208"/>
      <c r="BN63" s="208"/>
      <c r="BO63" s="208"/>
      <c r="BP63" s="208"/>
      <c r="BQ63" s="208"/>
      <c r="BR63" s="208"/>
      <c r="BS63" s="208"/>
      <c r="BT63" s="208"/>
      <c r="BU63" s="208"/>
      <c r="BV63" s="208"/>
      <c r="BW63" s="208"/>
      <c r="BX63" s="208"/>
    </row>
    <row r="64" customFormat="false" ht="10.5" hidden="false" customHeight="true" outlineLevel="0" collapsed="false">
      <c r="A64" s="231" t="s">
        <v>91</v>
      </c>
      <c r="B64" s="232"/>
      <c r="C64" s="202"/>
      <c r="D64" s="222" t="s">
        <v>150</v>
      </c>
      <c r="E64" s="204" t="s">
        <v>94</v>
      </c>
      <c r="F64" s="205" t="n">
        <v>4</v>
      </c>
      <c r="G64" s="206"/>
      <c r="H64" s="207" t="n">
        <f aca="false">F64*G64</f>
        <v>0</v>
      </c>
      <c r="J64" s="170" t="n">
        <v>3</v>
      </c>
      <c r="K64" s="170" t="n">
        <f aca="false">IF(J64=1,H64,0)</f>
        <v>0</v>
      </c>
      <c r="L64" s="170" t="n">
        <f aca="false">IF(J64=2,H64,0)</f>
        <v>0</v>
      </c>
      <c r="M64" s="170" t="n">
        <f aca="false">IF(J64=3,H64,0)</f>
        <v>0</v>
      </c>
      <c r="N64" s="170" t="n">
        <f aca="false">IF(J64=4,H64,0)</f>
        <v>0</v>
      </c>
      <c r="O64" s="170" t="n">
        <f aca="false">IF(J64=5,H64,0)</f>
        <v>0</v>
      </c>
      <c r="P64" s="170" t="n">
        <v>3</v>
      </c>
      <c r="Q64" s="170" t="n">
        <v>9</v>
      </c>
      <c r="R64" s="170" t="s">
        <v>104</v>
      </c>
      <c r="S64" s="170" t="n">
        <v>0</v>
      </c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  <c r="BI64" s="208"/>
      <c r="BJ64" s="208"/>
      <c r="BK64" s="208"/>
      <c r="BL64" s="208"/>
      <c r="BM64" s="208"/>
      <c r="BN64" s="208"/>
      <c r="BO64" s="208"/>
      <c r="BP64" s="208"/>
      <c r="BQ64" s="208"/>
      <c r="BR64" s="208"/>
      <c r="BS64" s="208"/>
      <c r="BT64" s="208"/>
      <c r="BU64" s="208"/>
      <c r="BV64" s="208"/>
      <c r="BW64" s="208"/>
      <c r="BX64" s="208"/>
      <c r="BY64" s="209" t="n">
        <v>3</v>
      </c>
      <c r="BZ64" s="209" t="n">
        <v>9</v>
      </c>
    </row>
    <row r="65" customFormat="false" ht="10.5" hidden="false" customHeight="true" outlineLevel="0" collapsed="false">
      <c r="A65" s="231"/>
      <c r="B65" s="232"/>
      <c r="C65" s="243"/>
      <c r="D65" s="245"/>
      <c r="E65" s="237"/>
      <c r="F65" s="246"/>
      <c r="G65" s="239"/>
      <c r="H65" s="240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  <c r="BI65" s="208"/>
      <c r="BJ65" s="208"/>
      <c r="BK65" s="208"/>
      <c r="BL65" s="208"/>
      <c r="BM65" s="208"/>
      <c r="BN65" s="208"/>
      <c r="BO65" s="208"/>
      <c r="BP65" s="208"/>
      <c r="BQ65" s="208"/>
      <c r="BR65" s="208"/>
      <c r="BS65" s="208"/>
      <c r="BT65" s="208"/>
      <c r="BU65" s="208"/>
      <c r="BV65" s="208"/>
      <c r="BW65" s="208"/>
      <c r="BX65" s="208"/>
    </row>
    <row r="66" customFormat="false" ht="10.5" hidden="false" customHeight="true" outlineLevel="0" collapsed="false">
      <c r="A66" s="231" t="s">
        <v>91</v>
      </c>
      <c r="B66" s="232"/>
      <c r="C66" s="202"/>
      <c r="D66" s="251" t="s">
        <v>151</v>
      </c>
      <c r="E66" s="204" t="s">
        <v>94</v>
      </c>
      <c r="F66" s="205" t="n">
        <v>4</v>
      </c>
      <c r="G66" s="206"/>
      <c r="H66" s="207" t="n">
        <f aca="false">F66*G66</f>
        <v>0</v>
      </c>
      <c r="J66" s="170" t="n">
        <v>3</v>
      </c>
      <c r="K66" s="170" t="n">
        <f aca="false">IF(J66=1,H66,0)</f>
        <v>0</v>
      </c>
      <c r="L66" s="170" t="n">
        <f aca="false">IF(J66=2,H66,0)</f>
        <v>0</v>
      </c>
      <c r="M66" s="170" t="n">
        <f aca="false">IF(J66=3,H66,0)</f>
        <v>0</v>
      </c>
      <c r="N66" s="170" t="n">
        <f aca="false">IF(J66=4,H66,0)</f>
        <v>0</v>
      </c>
      <c r="O66" s="170" t="n">
        <f aca="false">IF(J66=5,H66,0)</f>
        <v>0</v>
      </c>
      <c r="P66" s="170" t="n">
        <v>3</v>
      </c>
      <c r="Q66" s="170" t="n">
        <v>9</v>
      </c>
      <c r="R66" s="170" t="s">
        <v>104</v>
      </c>
      <c r="S66" s="170" t="n">
        <v>0</v>
      </c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  <c r="BI66" s="208"/>
      <c r="BJ66" s="208"/>
      <c r="BK66" s="208"/>
      <c r="BL66" s="208"/>
      <c r="BM66" s="208"/>
      <c r="BN66" s="208"/>
      <c r="BO66" s="208"/>
      <c r="BP66" s="208"/>
      <c r="BQ66" s="208"/>
      <c r="BR66" s="208"/>
      <c r="BS66" s="208"/>
      <c r="BT66" s="208"/>
      <c r="BU66" s="208"/>
      <c r="BV66" s="208"/>
      <c r="BW66" s="208"/>
      <c r="BX66" s="208"/>
      <c r="BY66" s="209" t="n">
        <v>3</v>
      </c>
      <c r="BZ66" s="209" t="n">
        <v>9</v>
      </c>
    </row>
    <row r="67" customFormat="false" ht="10.5" hidden="false" customHeight="true" outlineLevel="0" collapsed="false">
      <c r="A67" s="231"/>
      <c r="B67" s="232"/>
      <c r="C67" s="243"/>
      <c r="D67" s="245"/>
      <c r="E67" s="237"/>
      <c r="F67" s="246"/>
      <c r="G67" s="239"/>
      <c r="H67" s="240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  <c r="BI67" s="208"/>
      <c r="BJ67" s="208"/>
      <c r="BK67" s="208"/>
      <c r="BL67" s="208"/>
      <c r="BM67" s="208"/>
      <c r="BN67" s="208"/>
      <c r="BO67" s="208"/>
      <c r="BP67" s="208"/>
      <c r="BQ67" s="208"/>
      <c r="BR67" s="208"/>
      <c r="BS67" s="208"/>
      <c r="BT67" s="208"/>
      <c r="BU67" s="208"/>
      <c r="BV67" s="208"/>
      <c r="BW67" s="208"/>
      <c r="BX67" s="208"/>
    </row>
    <row r="68" customFormat="false" ht="10.5" hidden="false" customHeight="true" outlineLevel="0" collapsed="false">
      <c r="A68" s="231" t="s">
        <v>91</v>
      </c>
      <c r="B68" s="232"/>
      <c r="C68" s="202"/>
      <c r="D68" s="251" t="s">
        <v>152</v>
      </c>
      <c r="E68" s="204" t="s">
        <v>94</v>
      </c>
      <c r="F68" s="205" t="n">
        <v>12</v>
      </c>
      <c r="G68" s="206"/>
      <c r="H68" s="207" t="n">
        <f aca="false">F68*G68</f>
        <v>0</v>
      </c>
      <c r="J68" s="170" t="n">
        <v>3</v>
      </c>
      <c r="K68" s="170" t="n">
        <f aca="false">IF(J68=1,H68,0)</f>
        <v>0</v>
      </c>
      <c r="L68" s="170" t="n">
        <f aca="false">IF(J68=2,H68,0)</f>
        <v>0</v>
      </c>
      <c r="M68" s="170" t="n">
        <f aca="false">IF(J68=3,H68,0)</f>
        <v>0</v>
      </c>
      <c r="N68" s="170" t="n">
        <f aca="false">IF(J68=4,H68,0)</f>
        <v>0</v>
      </c>
      <c r="O68" s="170" t="n">
        <f aca="false">IF(J68=5,H68,0)</f>
        <v>0</v>
      </c>
      <c r="P68" s="170" t="n">
        <v>3</v>
      </c>
      <c r="Q68" s="170" t="n">
        <v>9</v>
      </c>
      <c r="R68" s="170" t="s">
        <v>104</v>
      </c>
      <c r="S68" s="170" t="n">
        <v>0</v>
      </c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  <c r="BI68" s="208"/>
      <c r="BJ68" s="208"/>
      <c r="BK68" s="208"/>
      <c r="BL68" s="208"/>
      <c r="BM68" s="208"/>
      <c r="BN68" s="208"/>
      <c r="BO68" s="208"/>
      <c r="BP68" s="208"/>
      <c r="BQ68" s="208"/>
      <c r="BR68" s="208"/>
      <c r="BS68" s="208"/>
      <c r="BT68" s="208"/>
      <c r="BU68" s="208"/>
      <c r="BV68" s="208"/>
      <c r="BW68" s="208"/>
      <c r="BX68" s="208"/>
      <c r="BY68" s="209" t="n">
        <v>3</v>
      </c>
      <c r="BZ68" s="209" t="n">
        <v>9</v>
      </c>
    </row>
    <row r="69" customFormat="false" ht="19.7" hidden="false" customHeight="true" outlineLevel="0" collapsed="false">
      <c r="A69" s="231"/>
      <c r="B69" s="232"/>
      <c r="C69" s="243"/>
      <c r="D69" s="245"/>
      <c r="E69" s="237"/>
      <c r="F69" s="246"/>
      <c r="G69" s="239"/>
      <c r="H69" s="240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  <c r="BI69" s="208"/>
      <c r="BJ69" s="208"/>
      <c r="BK69" s="208"/>
      <c r="BL69" s="208"/>
      <c r="BM69" s="208"/>
      <c r="BN69" s="208"/>
      <c r="BO69" s="208"/>
      <c r="BP69" s="208"/>
      <c r="BQ69" s="208"/>
      <c r="BR69" s="208"/>
      <c r="BS69" s="208"/>
      <c r="BT69" s="208"/>
      <c r="BU69" s="208"/>
      <c r="BV69" s="208"/>
      <c r="BW69" s="208"/>
      <c r="BX69" s="208"/>
    </row>
    <row r="70" customFormat="false" ht="10.5" hidden="false" customHeight="true" outlineLevel="0" collapsed="false">
      <c r="A70" s="231" t="s">
        <v>91</v>
      </c>
      <c r="B70" s="232"/>
      <c r="C70" s="202"/>
      <c r="D70" s="222" t="s">
        <v>153</v>
      </c>
      <c r="E70" s="204" t="s">
        <v>94</v>
      </c>
      <c r="F70" s="205" t="n">
        <v>2</v>
      </c>
      <c r="G70" s="206"/>
      <c r="H70" s="207" t="n">
        <f aca="false">F70*G70</f>
        <v>0</v>
      </c>
      <c r="J70" s="170" t="n">
        <v>3</v>
      </c>
      <c r="K70" s="170" t="n">
        <f aca="false">IF(J70=1,H70,0)</f>
        <v>0</v>
      </c>
      <c r="L70" s="170" t="n">
        <f aca="false">IF(J70=2,H70,0)</f>
        <v>0</v>
      </c>
      <c r="M70" s="170" t="n">
        <f aca="false">IF(J70=3,H70,0)</f>
        <v>0</v>
      </c>
      <c r="N70" s="170" t="n">
        <f aca="false">IF(J70=4,H70,0)</f>
        <v>0</v>
      </c>
      <c r="O70" s="170" t="n">
        <f aca="false">IF(J70=5,H70,0)</f>
        <v>0</v>
      </c>
      <c r="P70" s="170" t="n">
        <v>3</v>
      </c>
      <c r="Q70" s="170" t="n">
        <v>9</v>
      </c>
      <c r="R70" s="170" t="s">
        <v>104</v>
      </c>
      <c r="S70" s="170" t="n">
        <v>0</v>
      </c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  <c r="BI70" s="208"/>
      <c r="BJ70" s="208"/>
      <c r="BK70" s="208"/>
      <c r="BL70" s="208"/>
      <c r="BM70" s="208"/>
      <c r="BN70" s="208"/>
      <c r="BO70" s="208"/>
      <c r="BP70" s="208"/>
      <c r="BQ70" s="208"/>
      <c r="BR70" s="208"/>
      <c r="BS70" s="208"/>
      <c r="BT70" s="208"/>
      <c r="BU70" s="208"/>
      <c r="BV70" s="208"/>
      <c r="BW70" s="208"/>
      <c r="BX70" s="208"/>
      <c r="BY70" s="209" t="n">
        <v>3</v>
      </c>
      <c r="BZ70" s="209" t="n">
        <v>9</v>
      </c>
    </row>
    <row r="71" customFormat="false" ht="10.5" hidden="false" customHeight="true" outlineLevel="0" collapsed="false">
      <c r="A71" s="231"/>
      <c r="B71" s="232"/>
      <c r="C71" s="243"/>
      <c r="D71" s="245"/>
      <c r="E71" s="237"/>
      <c r="F71" s="246"/>
      <c r="G71" s="239"/>
      <c r="H71" s="240"/>
      <c r="AH71" s="208"/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  <c r="BI71" s="208"/>
      <c r="BJ71" s="208"/>
      <c r="BK71" s="208"/>
      <c r="BL71" s="208"/>
      <c r="BM71" s="208"/>
      <c r="BN71" s="208"/>
      <c r="BO71" s="208"/>
      <c r="BP71" s="208"/>
      <c r="BQ71" s="208"/>
      <c r="BR71" s="208"/>
      <c r="BS71" s="208"/>
      <c r="BT71" s="208"/>
      <c r="BU71" s="208"/>
      <c r="BV71" s="208"/>
      <c r="BW71" s="208"/>
      <c r="BX71" s="208"/>
    </row>
    <row r="72" customFormat="false" ht="10.5" hidden="false" customHeight="true" outlineLevel="0" collapsed="false">
      <c r="A72" s="231" t="s">
        <v>91</v>
      </c>
      <c r="B72" s="232"/>
      <c r="C72" s="202"/>
      <c r="D72" s="251" t="s">
        <v>154</v>
      </c>
      <c r="E72" s="204" t="s">
        <v>94</v>
      </c>
      <c r="F72" s="205" t="n">
        <v>2</v>
      </c>
      <c r="G72" s="206"/>
      <c r="H72" s="207" t="n">
        <f aca="false">F72*G72</f>
        <v>0</v>
      </c>
      <c r="J72" s="170" t="n">
        <v>3</v>
      </c>
      <c r="K72" s="170" t="n">
        <f aca="false">IF(J72=1,H72,0)</f>
        <v>0</v>
      </c>
      <c r="L72" s="170" t="n">
        <f aca="false">IF(J72=2,H72,0)</f>
        <v>0</v>
      </c>
      <c r="M72" s="170" t="n">
        <f aca="false">IF(J72=3,H72,0)</f>
        <v>0</v>
      </c>
      <c r="N72" s="170" t="n">
        <f aca="false">IF(J72=4,H72,0)</f>
        <v>0</v>
      </c>
      <c r="O72" s="170" t="n">
        <f aca="false">IF(J72=5,H72,0)</f>
        <v>0</v>
      </c>
      <c r="P72" s="170" t="n">
        <v>3</v>
      </c>
      <c r="Q72" s="170" t="n">
        <v>9</v>
      </c>
      <c r="R72" s="170" t="s">
        <v>104</v>
      </c>
      <c r="S72" s="170" t="n">
        <v>0</v>
      </c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/>
      <c r="BN72" s="208"/>
      <c r="BO72" s="208"/>
      <c r="BP72" s="208"/>
      <c r="BQ72" s="208"/>
      <c r="BR72" s="208"/>
      <c r="BS72" s="208"/>
      <c r="BT72" s="208"/>
      <c r="BU72" s="208"/>
      <c r="BV72" s="208"/>
      <c r="BW72" s="208"/>
      <c r="BX72" s="208"/>
      <c r="BY72" s="209" t="n">
        <v>3</v>
      </c>
      <c r="BZ72" s="209" t="n">
        <v>9</v>
      </c>
    </row>
    <row r="73" customFormat="false" ht="10.5" hidden="false" customHeight="true" outlineLevel="0" collapsed="false">
      <c r="A73" s="231"/>
      <c r="B73" s="232"/>
      <c r="C73" s="243"/>
      <c r="D73" s="245"/>
      <c r="E73" s="237"/>
      <c r="F73" s="246"/>
      <c r="G73" s="239"/>
      <c r="H73" s="240"/>
      <c r="AH73" s="208"/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  <c r="BI73" s="208"/>
      <c r="BJ73" s="208"/>
      <c r="BK73" s="208"/>
      <c r="BL73" s="208"/>
      <c r="BM73" s="208"/>
      <c r="BN73" s="208"/>
      <c r="BO73" s="208"/>
      <c r="BP73" s="208"/>
      <c r="BQ73" s="208"/>
      <c r="BR73" s="208"/>
      <c r="BS73" s="208"/>
      <c r="BT73" s="208"/>
      <c r="BU73" s="208"/>
      <c r="BV73" s="208"/>
      <c r="BW73" s="208"/>
      <c r="BX73" s="208"/>
    </row>
    <row r="74" customFormat="false" ht="10.5" hidden="false" customHeight="true" outlineLevel="0" collapsed="false">
      <c r="A74" s="231" t="s">
        <v>91</v>
      </c>
      <c r="B74" s="232"/>
      <c r="C74" s="202"/>
      <c r="D74" s="222" t="s">
        <v>155</v>
      </c>
      <c r="E74" s="204" t="s">
        <v>94</v>
      </c>
      <c r="F74" s="205" t="n">
        <v>4</v>
      </c>
      <c r="G74" s="206"/>
      <c r="H74" s="207" t="n">
        <f aca="false">F74*G74</f>
        <v>0</v>
      </c>
      <c r="J74" s="170" t="n">
        <v>3</v>
      </c>
      <c r="K74" s="170" t="n">
        <f aca="false">IF(J74=1,H74,0)</f>
        <v>0</v>
      </c>
      <c r="L74" s="170" t="n">
        <f aca="false">IF(J74=2,H74,0)</f>
        <v>0</v>
      </c>
      <c r="M74" s="170" t="n">
        <f aca="false">IF(J74=3,H74,0)</f>
        <v>0</v>
      </c>
      <c r="N74" s="170" t="n">
        <f aca="false">IF(J74=4,H74,0)</f>
        <v>0</v>
      </c>
      <c r="O74" s="170" t="n">
        <f aca="false">IF(J74=5,H74,0)</f>
        <v>0</v>
      </c>
      <c r="P74" s="170" t="n">
        <v>3</v>
      </c>
      <c r="Q74" s="170" t="n">
        <v>9</v>
      </c>
      <c r="R74" s="170" t="s">
        <v>104</v>
      </c>
      <c r="S74" s="170" t="n">
        <v>0</v>
      </c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  <c r="BI74" s="208"/>
      <c r="BJ74" s="208"/>
      <c r="BK74" s="208"/>
      <c r="BL74" s="208"/>
      <c r="BM74" s="208"/>
      <c r="BN74" s="208"/>
      <c r="BO74" s="208"/>
      <c r="BP74" s="208"/>
      <c r="BQ74" s="208"/>
      <c r="BR74" s="208"/>
      <c r="BS74" s="208"/>
      <c r="BT74" s="208"/>
      <c r="BU74" s="208"/>
      <c r="BV74" s="208"/>
      <c r="BW74" s="208"/>
      <c r="BX74" s="208"/>
      <c r="BY74" s="209" t="n">
        <v>3</v>
      </c>
      <c r="BZ74" s="209" t="n">
        <v>9</v>
      </c>
    </row>
    <row r="75" customFormat="false" ht="10.5" hidden="false" customHeight="true" outlineLevel="0" collapsed="false">
      <c r="A75" s="231"/>
      <c r="B75" s="232"/>
      <c r="C75" s="243"/>
      <c r="D75" s="245"/>
      <c r="E75" s="237"/>
      <c r="F75" s="246"/>
      <c r="G75" s="239"/>
      <c r="H75" s="240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</row>
    <row r="76" customFormat="false" ht="10.5" hidden="false" customHeight="true" outlineLevel="0" collapsed="false">
      <c r="A76" s="231" t="s">
        <v>91</v>
      </c>
      <c r="B76" s="232"/>
      <c r="C76" s="202"/>
      <c r="D76" s="222" t="s">
        <v>140</v>
      </c>
      <c r="E76" s="204" t="s">
        <v>135</v>
      </c>
      <c r="F76" s="205" t="n">
        <v>130</v>
      </c>
      <c r="G76" s="206"/>
      <c r="H76" s="207" t="n">
        <f aca="false">F76*G76</f>
        <v>0</v>
      </c>
      <c r="J76" s="170" t="n">
        <v>3</v>
      </c>
      <c r="K76" s="170" t="n">
        <f aca="false">IF(J76=1,H76,0)</f>
        <v>0</v>
      </c>
      <c r="L76" s="170" t="n">
        <f aca="false">IF(J76=2,H76,0)</f>
        <v>0</v>
      </c>
      <c r="M76" s="170" t="n">
        <f aca="false">IF(J76=3,H76,0)</f>
        <v>0</v>
      </c>
      <c r="N76" s="170" t="n">
        <f aca="false">IF(J76=4,H76,0)</f>
        <v>0</v>
      </c>
      <c r="O76" s="170" t="n">
        <f aca="false">IF(J76=5,H76,0)</f>
        <v>0</v>
      </c>
      <c r="P76" s="170" t="n">
        <v>3</v>
      </c>
      <c r="Q76" s="170" t="n">
        <v>9</v>
      </c>
      <c r="R76" s="170" t="s">
        <v>104</v>
      </c>
      <c r="S76" s="170" t="n">
        <v>0</v>
      </c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8"/>
      <c r="BT76" s="208"/>
      <c r="BU76" s="208"/>
      <c r="BV76" s="208"/>
      <c r="BW76" s="208"/>
      <c r="BX76" s="208"/>
      <c r="BY76" s="209" t="n">
        <v>3</v>
      </c>
      <c r="BZ76" s="209" t="n">
        <v>9</v>
      </c>
    </row>
    <row r="77" customFormat="false" ht="10.5" hidden="false" customHeight="true" outlineLevel="0" collapsed="false">
      <c r="A77" s="231"/>
      <c r="B77" s="232"/>
      <c r="C77" s="243"/>
      <c r="D77" s="245" t="s">
        <v>141</v>
      </c>
      <c r="E77" s="237"/>
      <c r="F77" s="246"/>
      <c r="G77" s="239"/>
      <c r="H77" s="240"/>
      <c r="AH77" s="208"/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  <c r="BI77" s="208"/>
      <c r="BJ77" s="208"/>
      <c r="BK77" s="208"/>
      <c r="BL77" s="208"/>
      <c r="BM77" s="208"/>
      <c r="BN77" s="208"/>
      <c r="BO77" s="208"/>
      <c r="BP77" s="208"/>
      <c r="BQ77" s="208"/>
      <c r="BR77" s="208"/>
      <c r="BS77" s="208"/>
      <c r="BT77" s="208"/>
      <c r="BU77" s="208"/>
      <c r="BV77" s="208"/>
      <c r="BW77" s="208"/>
      <c r="BX77" s="208"/>
    </row>
    <row r="78" customFormat="false" ht="10.5" hidden="false" customHeight="true" outlineLevel="0" collapsed="false">
      <c r="A78" s="231" t="s">
        <v>91</v>
      </c>
      <c r="B78" s="232"/>
      <c r="C78" s="202"/>
      <c r="D78" s="222" t="s">
        <v>156</v>
      </c>
      <c r="E78" s="204" t="s">
        <v>135</v>
      </c>
      <c r="F78" s="205" t="n">
        <v>16</v>
      </c>
      <c r="G78" s="206"/>
      <c r="H78" s="207" t="n">
        <f aca="false">F78*G78</f>
        <v>0</v>
      </c>
      <c r="J78" s="170" t="n">
        <v>3</v>
      </c>
      <c r="K78" s="170" t="n">
        <f aca="false">IF(J78=1,H78,0)</f>
        <v>0</v>
      </c>
      <c r="L78" s="170" t="n">
        <f aca="false">IF(J78=2,H78,0)</f>
        <v>0</v>
      </c>
      <c r="M78" s="170" t="n">
        <f aca="false">IF(J78=3,H78,0)</f>
        <v>0</v>
      </c>
      <c r="N78" s="170" t="n">
        <f aca="false">IF(J78=4,H78,0)</f>
        <v>0</v>
      </c>
      <c r="O78" s="170" t="n">
        <f aca="false">IF(J78=5,H78,0)</f>
        <v>0</v>
      </c>
      <c r="P78" s="170" t="n">
        <v>3</v>
      </c>
      <c r="Q78" s="170" t="n">
        <v>9</v>
      </c>
      <c r="R78" s="170" t="s">
        <v>104</v>
      </c>
      <c r="S78" s="170" t="n">
        <v>0</v>
      </c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8"/>
      <c r="BN78" s="208"/>
      <c r="BO78" s="208"/>
      <c r="BP78" s="208"/>
      <c r="BQ78" s="208"/>
      <c r="BR78" s="208"/>
      <c r="BS78" s="208"/>
      <c r="BT78" s="208"/>
      <c r="BU78" s="208"/>
      <c r="BV78" s="208"/>
      <c r="BW78" s="208"/>
      <c r="BX78" s="208"/>
      <c r="BY78" s="209" t="n">
        <v>3</v>
      </c>
      <c r="BZ78" s="209" t="n">
        <v>9</v>
      </c>
    </row>
    <row r="79" customFormat="false" ht="10.5" hidden="false" customHeight="true" outlineLevel="0" collapsed="false">
      <c r="A79" s="231"/>
      <c r="B79" s="232"/>
      <c r="C79" s="243"/>
      <c r="D79" s="245" t="s">
        <v>157</v>
      </c>
      <c r="E79" s="237"/>
      <c r="F79" s="246"/>
      <c r="G79" s="239"/>
      <c r="H79" s="240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  <c r="BI79" s="208"/>
      <c r="BJ79" s="208"/>
      <c r="BK79" s="208"/>
      <c r="BL79" s="208"/>
      <c r="BM79" s="208"/>
      <c r="BN79" s="208"/>
      <c r="BO79" s="208"/>
      <c r="BP79" s="208"/>
      <c r="BQ79" s="208"/>
      <c r="BR79" s="208"/>
      <c r="BS79" s="208"/>
      <c r="BT79" s="208"/>
      <c r="BU79" s="208"/>
      <c r="BV79" s="208"/>
      <c r="BW79" s="208"/>
      <c r="BX79" s="208"/>
    </row>
    <row r="80" customFormat="false" ht="10.5" hidden="false" customHeight="true" outlineLevel="0" collapsed="false">
      <c r="A80" s="231" t="s">
        <v>91</v>
      </c>
      <c r="B80" s="232"/>
      <c r="C80" s="202"/>
      <c r="D80" s="222" t="s">
        <v>158</v>
      </c>
      <c r="E80" s="204" t="s">
        <v>64</v>
      </c>
      <c r="F80" s="205" t="n">
        <v>6</v>
      </c>
      <c r="G80" s="206"/>
      <c r="H80" s="207" t="n">
        <f aca="false">ROUND(SUM(H46:H65)*F80%,0)</f>
        <v>0</v>
      </c>
      <c r="J80" s="170" t="n">
        <v>3</v>
      </c>
      <c r="K80" s="170" t="n">
        <f aca="false">IF(J80=1,H80,0)</f>
        <v>0</v>
      </c>
      <c r="L80" s="170" t="n">
        <f aca="false">IF(J80=2,H80,0)</f>
        <v>0</v>
      </c>
      <c r="M80" s="170" t="n">
        <f aca="false">IF(J80=3,H80,0)</f>
        <v>0</v>
      </c>
      <c r="N80" s="170" t="n">
        <f aca="false">IF(J80=4,H80,0)</f>
        <v>0</v>
      </c>
      <c r="O80" s="170" t="n">
        <f aca="false">IF(J80=5,H80,0)</f>
        <v>0</v>
      </c>
      <c r="P80" s="170" t="n">
        <v>3</v>
      </c>
      <c r="Q80" s="170" t="n">
        <v>9</v>
      </c>
      <c r="R80" s="170" t="s">
        <v>104</v>
      </c>
      <c r="S80" s="170" t="n">
        <v>0</v>
      </c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8"/>
      <c r="BN80" s="208"/>
      <c r="BO80" s="208"/>
      <c r="BP80" s="208"/>
      <c r="BQ80" s="208"/>
      <c r="BR80" s="208"/>
      <c r="BS80" s="208"/>
      <c r="BT80" s="208"/>
      <c r="BU80" s="208"/>
      <c r="BV80" s="208"/>
      <c r="BW80" s="208"/>
      <c r="BX80" s="208"/>
      <c r="BY80" s="209" t="n">
        <v>3</v>
      </c>
      <c r="BZ80" s="209" t="n">
        <v>9</v>
      </c>
    </row>
    <row r="81" customFormat="false" ht="10.5" hidden="false" customHeight="true" outlineLevel="0" collapsed="false">
      <c r="A81" s="231"/>
      <c r="B81" s="232"/>
      <c r="C81" s="243"/>
      <c r="D81" s="252"/>
      <c r="E81" s="237"/>
      <c r="F81" s="253"/>
      <c r="G81" s="239"/>
      <c r="H81" s="240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8"/>
      <c r="BN81" s="208"/>
      <c r="BO81" s="208"/>
      <c r="BP81" s="208"/>
      <c r="BQ81" s="208"/>
      <c r="BR81" s="208"/>
      <c r="BS81" s="208"/>
      <c r="BT81" s="208"/>
      <c r="BU81" s="208"/>
      <c r="BV81" s="208"/>
      <c r="BW81" s="208"/>
      <c r="BX81" s="208"/>
    </row>
    <row r="82" s="220" customFormat="true" ht="10.5" hidden="false" customHeight="true" outlineLevel="0" collapsed="false">
      <c r="A82" s="254"/>
      <c r="B82" s="254"/>
      <c r="C82" s="255"/>
      <c r="D82" s="256"/>
      <c r="E82" s="254"/>
      <c r="F82" s="257"/>
      <c r="G82" s="258"/>
      <c r="H82" s="259"/>
      <c r="I82" s="217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9"/>
      <c r="U82" s="219"/>
      <c r="V82" s="219"/>
      <c r="W82" s="219"/>
      <c r="X82" s="219"/>
      <c r="Y82" s="219"/>
      <c r="Z82" s="219"/>
    </row>
    <row r="83" customFormat="false" ht="10.5" hidden="false" customHeight="true" outlineLevel="0" collapsed="false">
      <c r="A83" s="221" t="s">
        <v>97</v>
      </c>
      <c r="B83" s="232"/>
      <c r="C83" s="233" t="s">
        <v>102</v>
      </c>
      <c r="D83" s="234" t="s">
        <v>103</v>
      </c>
      <c r="E83" s="204" t="s">
        <v>94</v>
      </c>
      <c r="F83" s="205" t="n">
        <v>2</v>
      </c>
      <c r="G83" s="206"/>
      <c r="H83" s="207" t="n">
        <f aca="false">F83*G83</f>
        <v>0</v>
      </c>
      <c r="J83" s="170" t="n">
        <v>4</v>
      </c>
      <c r="K83" s="170" t="n">
        <f aca="false">IF(J83=1,H83,0)</f>
        <v>0</v>
      </c>
      <c r="L83" s="170" t="n">
        <f aca="false">IF(J83=2,H83,0)</f>
        <v>0</v>
      </c>
      <c r="M83" s="170" t="n">
        <f aca="false">IF(J83=3,H83,0)</f>
        <v>0</v>
      </c>
      <c r="N83" s="170" t="n">
        <f aca="false">IF(J83=4,H83,0)</f>
        <v>0</v>
      </c>
      <c r="O83" s="170" t="n">
        <f aca="false">IF(J83=5,H83,0)</f>
        <v>0</v>
      </c>
      <c r="P83" s="170" t="n">
        <v>1</v>
      </c>
      <c r="Q83" s="170" t="n">
        <v>9</v>
      </c>
      <c r="R83" s="170" t="n">
        <v>9</v>
      </c>
      <c r="S83" s="170" t="n">
        <v>0</v>
      </c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  <c r="BI83" s="208"/>
      <c r="BJ83" s="208"/>
      <c r="BK83" s="208"/>
      <c r="BL83" s="208"/>
      <c r="BM83" s="208"/>
      <c r="BN83" s="208"/>
      <c r="BO83" s="208"/>
      <c r="BP83" s="208"/>
      <c r="BQ83" s="208"/>
      <c r="BR83" s="208"/>
      <c r="BS83" s="208"/>
      <c r="BT83" s="208"/>
      <c r="BU83" s="208"/>
      <c r="BV83" s="208"/>
      <c r="BW83" s="208"/>
      <c r="BX83" s="208"/>
    </row>
    <row r="84" customFormat="false" ht="10.5" hidden="false" customHeight="true" outlineLevel="0" collapsed="false">
      <c r="A84" s="221"/>
      <c r="B84" s="232"/>
      <c r="C84" s="235"/>
      <c r="D84" s="236" t="s">
        <v>105</v>
      </c>
      <c r="E84" s="237"/>
      <c r="F84" s="238"/>
      <c r="G84" s="260"/>
      <c r="H84" s="261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08"/>
      <c r="BN84" s="208"/>
      <c r="BO84" s="208"/>
      <c r="BP84" s="208"/>
      <c r="BQ84" s="208"/>
      <c r="BR84" s="208"/>
      <c r="BS84" s="208"/>
      <c r="BT84" s="208"/>
      <c r="BU84" s="208"/>
      <c r="BV84" s="208"/>
      <c r="BW84" s="208"/>
      <c r="BX84" s="208"/>
    </row>
    <row r="85" customFormat="false" ht="10.5" hidden="false" customHeight="true" outlineLevel="0" collapsed="false">
      <c r="A85" s="221" t="s">
        <v>97</v>
      </c>
      <c r="B85" s="232"/>
      <c r="C85" s="233" t="s">
        <v>159</v>
      </c>
      <c r="D85" s="262" t="s">
        <v>160</v>
      </c>
      <c r="E85" s="204" t="s">
        <v>94</v>
      </c>
      <c r="F85" s="205" t="n">
        <v>7</v>
      </c>
      <c r="G85" s="206"/>
      <c r="H85" s="207" t="n">
        <f aca="false">F85*G85</f>
        <v>0</v>
      </c>
      <c r="J85" s="170" t="n">
        <v>4</v>
      </c>
      <c r="K85" s="170" t="n">
        <f aca="false">IF(J85=1,H85,0)</f>
        <v>0</v>
      </c>
      <c r="L85" s="170" t="n">
        <f aca="false">IF(J85=2,H85,0)</f>
        <v>0</v>
      </c>
      <c r="M85" s="170" t="n">
        <f aca="false">IF(J85=3,H85,0)</f>
        <v>0</v>
      </c>
      <c r="N85" s="170" t="n">
        <f aca="false">IF(J85=4,H85,0)</f>
        <v>0</v>
      </c>
      <c r="O85" s="170" t="n">
        <f aca="false">IF(J85=5,H85,0)</f>
        <v>0</v>
      </c>
      <c r="P85" s="170" t="n">
        <v>1</v>
      </c>
      <c r="Q85" s="170" t="n">
        <v>9</v>
      </c>
      <c r="R85" s="170" t="n">
        <v>9</v>
      </c>
      <c r="S85" s="170" t="n">
        <v>0</v>
      </c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  <c r="BI85" s="208"/>
      <c r="BJ85" s="208"/>
      <c r="BK85" s="208"/>
      <c r="BL85" s="208"/>
      <c r="BM85" s="208"/>
      <c r="BN85" s="208"/>
      <c r="BO85" s="208"/>
      <c r="BP85" s="208"/>
      <c r="BQ85" s="208"/>
      <c r="BR85" s="208"/>
      <c r="BS85" s="208"/>
      <c r="BT85" s="208"/>
      <c r="BU85" s="208"/>
      <c r="BV85" s="208"/>
      <c r="BW85" s="208"/>
      <c r="BX85" s="208"/>
    </row>
    <row r="86" customFormat="false" ht="10.5" hidden="false" customHeight="true" outlineLevel="0" collapsed="false">
      <c r="A86" s="221"/>
      <c r="B86" s="232"/>
      <c r="C86" s="235"/>
      <c r="D86" s="236" t="s">
        <v>161</v>
      </c>
      <c r="E86" s="237"/>
      <c r="F86" s="238"/>
      <c r="G86" s="260"/>
      <c r="H86" s="261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  <c r="BI86" s="208"/>
      <c r="BJ86" s="208"/>
      <c r="BK86" s="208"/>
      <c r="BL86" s="208"/>
      <c r="BM86" s="208"/>
      <c r="BN86" s="208"/>
      <c r="BO86" s="208"/>
      <c r="BP86" s="208"/>
      <c r="BQ86" s="208"/>
      <c r="BR86" s="208"/>
      <c r="BS86" s="208"/>
      <c r="BT86" s="208"/>
      <c r="BU86" s="208"/>
      <c r="BV86" s="208"/>
      <c r="BW86" s="208"/>
      <c r="BX86" s="208"/>
    </row>
    <row r="87" customFormat="false" ht="10.5" hidden="false" customHeight="true" outlineLevel="0" collapsed="false">
      <c r="A87" s="221" t="s">
        <v>97</v>
      </c>
      <c r="B87" s="232"/>
      <c r="C87" s="241" t="s">
        <v>106</v>
      </c>
      <c r="D87" s="222" t="s">
        <v>107</v>
      </c>
      <c r="E87" s="204" t="s">
        <v>94</v>
      </c>
      <c r="F87" s="205" t="n">
        <v>1</v>
      </c>
      <c r="G87" s="206"/>
      <c r="H87" s="207" t="n">
        <f aca="false">F87*G87</f>
        <v>0</v>
      </c>
      <c r="J87" s="170" t="n">
        <v>4</v>
      </c>
      <c r="K87" s="170" t="n">
        <f aca="false">IF(J87=1,H87,0)</f>
        <v>0</v>
      </c>
      <c r="L87" s="170" t="n">
        <f aca="false">IF(J87=2,H87,0)</f>
        <v>0</v>
      </c>
      <c r="M87" s="170" t="n">
        <f aca="false">IF(J87=3,H87,0)</f>
        <v>0</v>
      </c>
      <c r="N87" s="170" t="n">
        <f aca="false">IF(J87=4,H87,0)</f>
        <v>0</v>
      </c>
      <c r="O87" s="170" t="n">
        <f aca="false">IF(J87=5,H87,0)</f>
        <v>0</v>
      </c>
      <c r="P87" s="170" t="n">
        <v>1</v>
      </c>
      <c r="Q87" s="170" t="n">
        <v>9</v>
      </c>
      <c r="R87" s="170" t="n">
        <v>9</v>
      </c>
      <c r="S87" s="170" t="n">
        <v>0</v>
      </c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  <c r="BI87" s="208"/>
      <c r="BJ87" s="208"/>
      <c r="BK87" s="208"/>
      <c r="BL87" s="208"/>
      <c r="BM87" s="208"/>
      <c r="BN87" s="208"/>
      <c r="BO87" s="208"/>
      <c r="BP87" s="208"/>
      <c r="BQ87" s="208"/>
      <c r="BR87" s="208"/>
      <c r="BS87" s="208"/>
      <c r="BT87" s="208"/>
      <c r="BU87" s="208"/>
      <c r="BV87" s="208"/>
      <c r="BW87" s="208"/>
      <c r="BX87" s="208"/>
    </row>
    <row r="88" customFormat="false" ht="10.5" hidden="false" customHeight="true" outlineLevel="0" collapsed="false">
      <c r="A88" s="221"/>
      <c r="B88" s="232"/>
      <c r="C88" s="242"/>
      <c r="D88" s="236" t="s">
        <v>108</v>
      </c>
      <c r="E88" s="237"/>
      <c r="F88" s="238"/>
      <c r="G88" s="260"/>
      <c r="H88" s="261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  <c r="BI88" s="208"/>
      <c r="BJ88" s="208"/>
      <c r="BK88" s="208"/>
      <c r="BL88" s="208"/>
      <c r="BM88" s="208"/>
      <c r="BN88" s="208"/>
      <c r="BO88" s="208"/>
      <c r="BP88" s="208"/>
      <c r="BQ88" s="208"/>
      <c r="BR88" s="208"/>
      <c r="BS88" s="208"/>
      <c r="BT88" s="208"/>
      <c r="BU88" s="208"/>
      <c r="BV88" s="208"/>
      <c r="BW88" s="208"/>
      <c r="BX88" s="208"/>
    </row>
    <row r="89" customFormat="false" ht="10.5" hidden="false" customHeight="true" outlineLevel="0" collapsed="false">
      <c r="A89" s="263" t="s">
        <v>97</v>
      </c>
      <c r="B89" s="232"/>
      <c r="C89" s="241" t="s">
        <v>109</v>
      </c>
      <c r="D89" s="222" t="s">
        <v>110</v>
      </c>
      <c r="E89" s="204" t="s">
        <v>94</v>
      </c>
      <c r="F89" s="205" t="n">
        <v>8</v>
      </c>
      <c r="G89" s="206"/>
      <c r="H89" s="207" t="n">
        <f aca="false">F89*G89</f>
        <v>0</v>
      </c>
      <c r="J89" s="170" t="n">
        <v>4</v>
      </c>
      <c r="K89" s="170" t="n">
        <f aca="false">IF(J89=1,H89,0)</f>
        <v>0</v>
      </c>
      <c r="L89" s="170" t="n">
        <f aca="false">IF(J89=2,H89,0)</f>
        <v>0</v>
      </c>
      <c r="M89" s="170" t="n">
        <f aca="false">IF(J89=3,H89,0)</f>
        <v>0</v>
      </c>
      <c r="N89" s="170" t="n">
        <f aca="false">IF(J89=4,H89,0)</f>
        <v>0</v>
      </c>
      <c r="O89" s="170" t="n">
        <f aca="false">IF(J89=5,H89,0)</f>
        <v>0</v>
      </c>
      <c r="P89" s="170" t="n">
        <v>1</v>
      </c>
      <c r="Q89" s="170" t="n">
        <v>9</v>
      </c>
      <c r="R89" s="170" t="n">
        <v>9</v>
      </c>
      <c r="S89" s="170" t="n">
        <v>0</v>
      </c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  <c r="BI89" s="208"/>
      <c r="BJ89" s="208"/>
      <c r="BK89" s="208"/>
      <c r="BL89" s="208"/>
      <c r="BM89" s="208"/>
      <c r="BN89" s="208"/>
      <c r="BO89" s="208"/>
      <c r="BP89" s="208"/>
      <c r="BQ89" s="208"/>
      <c r="BR89" s="208"/>
      <c r="BS89" s="208"/>
      <c r="BT89" s="208"/>
      <c r="BU89" s="208"/>
      <c r="BV89" s="208"/>
      <c r="BW89" s="208"/>
      <c r="BX89" s="208"/>
      <c r="BY89" s="209" t="n">
        <v>1</v>
      </c>
      <c r="BZ89" s="209" t="n">
        <v>9</v>
      </c>
    </row>
    <row r="90" customFormat="false" ht="10.5" hidden="false" customHeight="true" outlineLevel="0" collapsed="false">
      <c r="A90" s="263"/>
      <c r="B90" s="232"/>
      <c r="C90" s="242"/>
      <c r="D90" s="236" t="s">
        <v>108</v>
      </c>
      <c r="E90" s="237"/>
      <c r="F90" s="238"/>
      <c r="G90" s="239"/>
      <c r="H90" s="240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  <c r="BI90" s="208"/>
      <c r="BJ90" s="208"/>
      <c r="BK90" s="208"/>
      <c r="BL90" s="208"/>
      <c r="BM90" s="208"/>
      <c r="BN90" s="208"/>
      <c r="BO90" s="208"/>
      <c r="BP90" s="208"/>
      <c r="BQ90" s="208"/>
      <c r="BR90" s="208"/>
      <c r="BS90" s="208"/>
      <c r="BT90" s="208"/>
      <c r="BU90" s="208"/>
      <c r="BV90" s="208"/>
      <c r="BW90" s="208"/>
      <c r="BX90" s="208"/>
    </row>
    <row r="91" customFormat="false" ht="10.5" hidden="false" customHeight="true" outlineLevel="0" collapsed="false">
      <c r="A91" s="263" t="s">
        <v>97</v>
      </c>
      <c r="B91" s="232"/>
      <c r="C91" s="241" t="s">
        <v>111</v>
      </c>
      <c r="D91" s="222" t="s">
        <v>112</v>
      </c>
      <c r="E91" s="204" t="s">
        <v>94</v>
      </c>
      <c r="F91" s="205" t="n">
        <v>4</v>
      </c>
      <c r="G91" s="206"/>
      <c r="H91" s="207" t="n">
        <f aca="false">F91*G91</f>
        <v>0</v>
      </c>
      <c r="J91" s="170" t="n">
        <v>4</v>
      </c>
      <c r="K91" s="170" t="n">
        <f aca="false">IF(J91=1,H91,0)</f>
        <v>0</v>
      </c>
      <c r="L91" s="170" t="n">
        <f aca="false">IF(J91=2,H91,0)</f>
        <v>0</v>
      </c>
      <c r="M91" s="170" t="n">
        <f aca="false">IF(J91=3,H91,0)</f>
        <v>0</v>
      </c>
      <c r="N91" s="170" t="n">
        <f aca="false">IF(J91=4,H91,0)</f>
        <v>0</v>
      </c>
      <c r="O91" s="170" t="n">
        <f aca="false">IF(J91=5,H91,0)</f>
        <v>0</v>
      </c>
      <c r="P91" s="170" t="n">
        <v>1</v>
      </c>
      <c r="Q91" s="170" t="n">
        <v>9</v>
      </c>
      <c r="R91" s="170" t="n">
        <v>9</v>
      </c>
      <c r="S91" s="170" t="n">
        <v>0</v>
      </c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208"/>
      <c r="BK91" s="208"/>
      <c r="BL91" s="208"/>
      <c r="BM91" s="208"/>
      <c r="BN91" s="208"/>
      <c r="BO91" s="208"/>
      <c r="BP91" s="208"/>
      <c r="BQ91" s="208"/>
      <c r="BR91" s="208"/>
      <c r="BS91" s="208"/>
      <c r="BT91" s="208"/>
      <c r="BU91" s="208"/>
      <c r="BV91" s="208"/>
      <c r="BW91" s="208"/>
      <c r="BX91" s="208"/>
    </row>
    <row r="92" customFormat="false" ht="10.5" hidden="false" customHeight="true" outlineLevel="0" collapsed="false">
      <c r="A92" s="263"/>
      <c r="B92" s="232"/>
      <c r="C92" s="242"/>
      <c r="D92" s="236" t="s">
        <v>108</v>
      </c>
      <c r="E92" s="237"/>
      <c r="F92" s="238"/>
      <c r="G92" s="239"/>
      <c r="H92" s="240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  <c r="BI92" s="208"/>
      <c r="BJ92" s="208"/>
      <c r="BK92" s="208"/>
      <c r="BL92" s="208"/>
      <c r="BM92" s="208"/>
      <c r="BN92" s="208"/>
      <c r="BO92" s="208"/>
      <c r="BP92" s="208"/>
      <c r="BQ92" s="208"/>
      <c r="BR92" s="208"/>
      <c r="BS92" s="208"/>
      <c r="BT92" s="208"/>
      <c r="BU92" s="208"/>
      <c r="BV92" s="208"/>
      <c r="BW92" s="208"/>
      <c r="BX92" s="208"/>
    </row>
    <row r="93" customFormat="false" ht="10.5" hidden="false" customHeight="true" outlineLevel="0" collapsed="false">
      <c r="A93" s="221" t="s">
        <v>97</v>
      </c>
      <c r="B93" s="232"/>
      <c r="C93" s="241" t="s">
        <v>113</v>
      </c>
      <c r="D93" s="222" t="s">
        <v>114</v>
      </c>
      <c r="E93" s="204" t="s">
        <v>94</v>
      </c>
      <c r="F93" s="205" t="n">
        <v>1</v>
      </c>
      <c r="G93" s="206"/>
      <c r="H93" s="207" t="n">
        <f aca="false">F93*G93</f>
        <v>0</v>
      </c>
      <c r="J93" s="170" t="n">
        <v>4</v>
      </c>
      <c r="K93" s="170" t="n">
        <f aca="false">IF(J93=1,H93,0)</f>
        <v>0</v>
      </c>
      <c r="L93" s="170" t="n">
        <f aca="false">IF(J93=2,H93,0)</f>
        <v>0</v>
      </c>
      <c r="M93" s="170" t="n">
        <f aca="false">IF(J93=3,H93,0)</f>
        <v>0</v>
      </c>
      <c r="N93" s="170" t="n">
        <f aca="false">IF(J93=4,H93,0)</f>
        <v>0</v>
      </c>
      <c r="O93" s="170" t="n">
        <f aca="false">IF(J93=5,H93,0)</f>
        <v>0</v>
      </c>
      <c r="P93" s="170" t="n">
        <v>1</v>
      </c>
      <c r="Q93" s="170" t="n">
        <v>9</v>
      </c>
      <c r="R93" s="170" t="n">
        <v>9</v>
      </c>
      <c r="S93" s="170" t="n">
        <v>0</v>
      </c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  <c r="BI93" s="208"/>
      <c r="BJ93" s="208"/>
      <c r="BK93" s="208"/>
      <c r="BL93" s="208"/>
      <c r="BM93" s="208"/>
      <c r="BN93" s="208"/>
      <c r="BO93" s="208"/>
      <c r="BP93" s="208"/>
      <c r="BQ93" s="208"/>
      <c r="BR93" s="208"/>
      <c r="BS93" s="208"/>
      <c r="BT93" s="208"/>
      <c r="BU93" s="208"/>
      <c r="BV93" s="208"/>
      <c r="BW93" s="208"/>
      <c r="BX93" s="208"/>
    </row>
    <row r="94" customFormat="false" ht="10.5" hidden="false" customHeight="true" outlineLevel="0" collapsed="false">
      <c r="A94" s="221"/>
      <c r="B94" s="232"/>
      <c r="C94" s="243"/>
      <c r="D94" s="236" t="s">
        <v>108</v>
      </c>
      <c r="E94" s="237"/>
      <c r="F94" s="238"/>
      <c r="G94" s="206"/>
      <c r="H94" s="240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  <c r="BI94" s="208"/>
      <c r="BJ94" s="208"/>
      <c r="BK94" s="208"/>
      <c r="BL94" s="208"/>
      <c r="BM94" s="208"/>
      <c r="BN94" s="208"/>
      <c r="BO94" s="208"/>
      <c r="BP94" s="208"/>
      <c r="BQ94" s="208"/>
      <c r="BR94" s="208"/>
      <c r="BS94" s="208"/>
      <c r="BT94" s="208"/>
      <c r="BU94" s="208"/>
      <c r="BV94" s="208"/>
      <c r="BW94" s="208"/>
      <c r="BX94" s="208"/>
    </row>
    <row r="95" customFormat="false" ht="10.5" hidden="false" customHeight="true" outlineLevel="0" collapsed="false">
      <c r="A95" s="221" t="s">
        <v>97</v>
      </c>
      <c r="B95" s="232"/>
      <c r="C95" s="244"/>
      <c r="D95" s="222" t="s">
        <v>115</v>
      </c>
      <c r="E95" s="204" t="s">
        <v>94</v>
      </c>
      <c r="F95" s="205" t="n">
        <v>6</v>
      </c>
      <c r="G95" s="206"/>
      <c r="H95" s="207" t="n">
        <f aca="false">F95*G95</f>
        <v>0</v>
      </c>
      <c r="J95" s="170" t="n">
        <v>4</v>
      </c>
      <c r="K95" s="170" t="n">
        <f aca="false">IF(J95=1,H95,0)</f>
        <v>0</v>
      </c>
      <c r="L95" s="170" t="n">
        <f aca="false">IF(J95=2,H95,0)</f>
        <v>0</v>
      </c>
      <c r="M95" s="170" t="n">
        <f aca="false">IF(J95=3,H95,0)</f>
        <v>0</v>
      </c>
      <c r="N95" s="170" t="n">
        <f aca="false">IF(J95=4,H95,0)</f>
        <v>0</v>
      </c>
      <c r="O95" s="170" t="n">
        <f aca="false">IF(J95=5,H95,0)</f>
        <v>0</v>
      </c>
      <c r="P95" s="170" t="n">
        <v>1</v>
      </c>
      <c r="Q95" s="170" t="n">
        <v>9</v>
      </c>
      <c r="R95" s="170" t="n">
        <v>9</v>
      </c>
      <c r="S95" s="170" t="n">
        <v>0</v>
      </c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  <c r="BI95" s="208"/>
      <c r="BJ95" s="208"/>
      <c r="BK95" s="208"/>
      <c r="BL95" s="208"/>
      <c r="BM95" s="208"/>
      <c r="BN95" s="208"/>
      <c r="BO95" s="208"/>
      <c r="BP95" s="208"/>
      <c r="BQ95" s="208"/>
      <c r="BR95" s="208"/>
      <c r="BS95" s="208"/>
      <c r="BT95" s="208"/>
      <c r="BU95" s="208"/>
      <c r="BV95" s="208"/>
      <c r="BW95" s="208"/>
      <c r="BX95" s="208"/>
    </row>
    <row r="96" customFormat="false" ht="10.5" hidden="false" customHeight="true" outlineLevel="0" collapsed="false">
      <c r="A96" s="221"/>
      <c r="B96" s="232"/>
      <c r="C96" s="243"/>
      <c r="D96" s="245" t="s">
        <v>116</v>
      </c>
      <c r="E96" s="237"/>
      <c r="F96" s="246"/>
      <c r="G96" s="260"/>
      <c r="H96" s="261"/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  <c r="AT96" s="208"/>
      <c r="AU96" s="208"/>
      <c r="AV96" s="208"/>
      <c r="AW96" s="208"/>
      <c r="AX96" s="208"/>
      <c r="AY96" s="208"/>
      <c r="AZ96" s="208"/>
      <c r="BA96" s="208"/>
      <c r="BB96" s="208"/>
      <c r="BC96" s="208"/>
      <c r="BD96" s="208"/>
      <c r="BE96" s="208"/>
      <c r="BF96" s="208"/>
      <c r="BG96" s="208"/>
      <c r="BH96" s="208"/>
      <c r="BI96" s="208"/>
      <c r="BJ96" s="208"/>
      <c r="BK96" s="208"/>
      <c r="BL96" s="208"/>
      <c r="BM96" s="208"/>
      <c r="BN96" s="208"/>
      <c r="BO96" s="208"/>
      <c r="BP96" s="208"/>
      <c r="BQ96" s="208"/>
      <c r="BR96" s="208"/>
      <c r="BS96" s="208"/>
      <c r="BT96" s="208"/>
      <c r="BU96" s="208"/>
      <c r="BV96" s="208"/>
      <c r="BW96" s="208"/>
      <c r="BX96" s="208"/>
    </row>
    <row r="97" customFormat="false" ht="10.5" hidden="false" customHeight="true" outlineLevel="0" collapsed="false">
      <c r="A97" s="263" t="s">
        <v>97</v>
      </c>
      <c r="B97" s="232"/>
      <c r="C97" s="202" t="s">
        <v>117</v>
      </c>
      <c r="D97" s="222" t="s">
        <v>118</v>
      </c>
      <c r="E97" s="204" t="s">
        <v>94</v>
      </c>
      <c r="F97" s="205" t="n">
        <v>36</v>
      </c>
      <c r="G97" s="206"/>
      <c r="H97" s="207" t="n">
        <f aca="false">F97*G97</f>
        <v>0</v>
      </c>
      <c r="J97" s="170" t="n">
        <v>4</v>
      </c>
      <c r="K97" s="170" t="n">
        <f aca="false">IF(J97=1,H97,0)</f>
        <v>0</v>
      </c>
      <c r="L97" s="170" t="n">
        <f aca="false">IF(J97=2,H97,0)</f>
        <v>0</v>
      </c>
      <c r="M97" s="170" t="n">
        <f aca="false">IF(J97=3,H97,0)</f>
        <v>0</v>
      </c>
      <c r="N97" s="170" t="n">
        <f aca="false">IF(J97=4,H97,0)</f>
        <v>0</v>
      </c>
      <c r="O97" s="170" t="n">
        <f aca="false">IF(J97=5,H97,0)</f>
        <v>0</v>
      </c>
      <c r="P97" s="170" t="n">
        <v>1</v>
      </c>
      <c r="Q97" s="170" t="n">
        <v>9</v>
      </c>
      <c r="R97" s="170" t="n">
        <v>9</v>
      </c>
      <c r="S97" s="170" t="n">
        <v>0</v>
      </c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08"/>
      <c r="BB97" s="208"/>
      <c r="BC97" s="208"/>
      <c r="BD97" s="208"/>
      <c r="BE97" s="208"/>
      <c r="BF97" s="208"/>
      <c r="BG97" s="208"/>
      <c r="BH97" s="208"/>
      <c r="BI97" s="208"/>
      <c r="BJ97" s="208"/>
      <c r="BK97" s="208"/>
      <c r="BL97" s="208"/>
      <c r="BM97" s="208"/>
      <c r="BN97" s="208"/>
      <c r="BO97" s="208"/>
      <c r="BP97" s="208"/>
      <c r="BQ97" s="208"/>
      <c r="BR97" s="208"/>
      <c r="BS97" s="208"/>
      <c r="BT97" s="208"/>
      <c r="BU97" s="208"/>
      <c r="BV97" s="208"/>
      <c r="BW97" s="208"/>
      <c r="BX97" s="208"/>
      <c r="BY97" s="209" t="n">
        <v>1</v>
      </c>
      <c r="BZ97" s="209" t="n">
        <v>9</v>
      </c>
    </row>
    <row r="98" customFormat="false" ht="10.5" hidden="false" customHeight="true" outlineLevel="0" collapsed="false">
      <c r="A98" s="263"/>
      <c r="B98" s="232"/>
      <c r="C98" s="243"/>
      <c r="D98" s="247" t="s">
        <v>119</v>
      </c>
      <c r="E98" s="237"/>
      <c r="F98" s="248"/>
      <c r="G98" s="239"/>
      <c r="H98" s="240"/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  <c r="AU98" s="208"/>
      <c r="AV98" s="208"/>
      <c r="AW98" s="208"/>
      <c r="AX98" s="208"/>
      <c r="AY98" s="208"/>
      <c r="AZ98" s="208"/>
      <c r="BA98" s="208"/>
      <c r="BB98" s="208"/>
      <c r="BC98" s="208"/>
      <c r="BD98" s="208"/>
      <c r="BE98" s="208"/>
      <c r="BF98" s="208"/>
      <c r="BG98" s="208"/>
      <c r="BH98" s="208"/>
      <c r="BI98" s="208"/>
      <c r="BJ98" s="208"/>
      <c r="BK98" s="208"/>
      <c r="BL98" s="208"/>
      <c r="BM98" s="208"/>
      <c r="BN98" s="208"/>
      <c r="BO98" s="208"/>
      <c r="BP98" s="208"/>
      <c r="BQ98" s="208"/>
      <c r="BR98" s="208"/>
      <c r="BS98" s="208"/>
      <c r="BT98" s="208"/>
      <c r="BU98" s="208"/>
      <c r="BV98" s="208"/>
      <c r="BW98" s="208"/>
      <c r="BX98" s="208"/>
    </row>
    <row r="99" customFormat="false" ht="10.5" hidden="false" customHeight="true" outlineLevel="0" collapsed="false">
      <c r="A99" s="263" t="s">
        <v>97</v>
      </c>
      <c r="B99" s="232"/>
      <c r="C99" s="202" t="s">
        <v>120</v>
      </c>
      <c r="D99" s="222" t="s">
        <v>121</v>
      </c>
      <c r="E99" s="204" t="s">
        <v>94</v>
      </c>
      <c r="F99" s="205" t="n">
        <v>2</v>
      </c>
      <c r="G99" s="206"/>
      <c r="H99" s="207" t="n">
        <f aca="false">F99*G99</f>
        <v>0</v>
      </c>
      <c r="J99" s="170" t="n">
        <v>4</v>
      </c>
      <c r="K99" s="170" t="n">
        <f aca="false">IF(J99=1,H99,0)</f>
        <v>0</v>
      </c>
      <c r="L99" s="170" t="n">
        <f aca="false">IF(J99=2,H99,0)</f>
        <v>0</v>
      </c>
      <c r="M99" s="170" t="n">
        <f aca="false">IF(J99=3,H99,0)</f>
        <v>0</v>
      </c>
      <c r="N99" s="170" t="n">
        <f aca="false">IF(J99=4,H99,0)</f>
        <v>0</v>
      </c>
      <c r="O99" s="170" t="n">
        <f aca="false">IF(J99=5,H99,0)</f>
        <v>0</v>
      </c>
      <c r="P99" s="170" t="n">
        <v>1</v>
      </c>
      <c r="Q99" s="170" t="n">
        <v>9</v>
      </c>
      <c r="R99" s="170" t="n">
        <v>9</v>
      </c>
      <c r="S99" s="170" t="n">
        <v>0</v>
      </c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8"/>
      <c r="AY99" s="208"/>
      <c r="AZ99" s="208"/>
      <c r="BA99" s="208"/>
      <c r="BB99" s="208"/>
      <c r="BC99" s="208"/>
      <c r="BD99" s="208"/>
      <c r="BE99" s="208"/>
      <c r="BF99" s="208"/>
      <c r="BG99" s="208"/>
      <c r="BH99" s="208"/>
      <c r="BI99" s="208"/>
      <c r="BJ99" s="208"/>
      <c r="BK99" s="208"/>
      <c r="BL99" s="208"/>
      <c r="BM99" s="208"/>
      <c r="BN99" s="208"/>
      <c r="BO99" s="208"/>
      <c r="BP99" s="208"/>
      <c r="BQ99" s="208"/>
      <c r="BR99" s="208"/>
      <c r="BS99" s="208"/>
      <c r="BT99" s="208"/>
      <c r="BU99" s="208"/>
      <c r="BV99" s="208"/>
      <c r="BW99" s="208"/>
      <c r="BX99" s="208"/>
    </row>
    <row r="100" customFormat="false" ht="10.5" hidden="false" customHeight="true" outlineLevel="0" collapsed="false">
      <c r="A100" s="263"/>
      <c r="B100" s="232"/>
      <c r="C100" s="243"/>
      <c r="D100" s="247" t="s">
        <v>122</v>
      </c>
      <c r="E100" s="237"/>
      <c r="F100" s="248"/>
      <c r="G100" s="239"/>
      <c r="H100" s="240"/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208"/>
      <c r="AV100" s="208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  <c r="BI100" s="208"/>
      <c r="BJ100" s="208"/>
      <c r="BK100" s="208"/>
      <c r="BL100" s="208"/>
      <c r="BM100" s="208"/>
      <c r="BN100" s="208"/>
      <c r="BO100" s="208"/>
      <c r="BP100" s="208"/>
      <c r="BQ100" s="208"/>
      <c r="BR100" s="208"/>
      <c r="BS100" s="208"/>
      <c r="BT100" s="208"/>
      <c r="BU100" s="208"/>
      <c r="BV100" s="208"/>
      <c r="BW100" s="208"/>
      <c r="BX100" s="208"/>
    </row>
    <row r="101" customFormat="false" ht="10.5" hidden="false" customHeight="true" outlineLevel="0" collapsed="false">
      <c r="A101" s="221" t="s">
        <v>97</v>
      </c>
      <c r="B101" s="232"/>
      <c r="C101" s="202" t="s">
        <v>123</v>
      </c>
      <c r="D101" s="222" t="s">
        <v>124</v>
      </c>
      <c r="E101" s="204" t="s">
        <v>94</v>
      </c>
      <c r="F101" s="205" t="n">
        <v>4</v>
      </c>
      <c r="G101" s="206"/>
      <c r="H101" s="207" t="n">
        <f aca="false">F101*G101</f>
        <v>0</v>
      </c>
      <c r="J101" s="170" t="n">
        <v>4</v>
      </c>
      <c r="K101" s="170" t="n">
        <f aca="false">IF(J101=1,H101,0)</f>
        <v>0</v>
      </c>
      <c r="L101" s="170" t="n">
        <f aca="false">IF(J101=2,H101,0)</f>
        <v>0</v>
      </c>
      <c r="M101" s="170" t="n">
        <f aca="false">IF(J101=3,H101,0)</f>
        <v>0</v>
      </c>
      <c r="N101" s="170" t="n">
        <f aca="false">IF(J101=4,H101,0)</f>
        <v>0</v>
      </c>
      <c r="O101" s="170" t="n">
        <f aca="false">IF(J101=5,H101,0)</f>
        <v>0</v>
      </c>
      <c r="P101" s="170" t="n">
        <v>1</v>
      </c>
      <c r="Q101" s="170" t="n">
        <v>9</v>
      </c>
      <c r="R101" s="170" t="n">
        <v>9</v>
      </c>
      <c r="S101" s="170" t="n">
        <v>0</v>
      </c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  <c r="BG101" s="208"/>
      <c r="BH101" s="208"/>
      <c r="BI101" s="208"/>
      <c r="BJ101" s="208"/>
      <c r="BK101" s="208"/>
      <c r="BL101" s="208"/>
      <c r="BM101" s="208"/>
      <c r="BN101" s="208"/>
      <c r="BO101" s="208"/>
      <c r="BP101" s="208"/>
      <c r="BQ101" s="208"/>
      <c r="BR101" s="208"/>
      <c r="BS101" s="208"/>
      <c r="BT101" s="208"/>
      <c r="BU101" s="208"/>
      <c r="BV101" s="208"/>
      <c r="BW101" s="208"/>
      <c r="BX101" s="208"/>
    </row>
    <row r="102" customFormat="false" ht="10.5" hidden="false" customHeight="true" outlineLevel="0" collapsed="false">
      <c r="A102" s="221"/>
      <c r="B102" s="232"/>
      <c r="C102" s="243"/>
      <c r="D102" s="247" t="s">
        <v>125</v>
      </c>
      <c r="E102" s="237"/>
      <c r="F102" s="238"/>
      <c r="G102" s="206"/>
      <c r="H102" s="240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  <c r="BI102" s="208"/>
      <c r="BJ102" s="208"/>
      <c r="BK102" s="208"/>
      <c r="BL102" s="208"/>
      <c r="BM102" s="208"/>
      <c r="BN102" s="208"/>
      <c r="BO102" s="208"/>
      <c r="BP102" s="208"/>
      <c r="BQ102" s="208"/>
      <c r="BR102" s="208"/>
      <c r="BS102" s="208"/>
      <c r="BT102" s="208"/>
      <c r="BU102" s="208"/>
      <c r="BV102" s="208"/>
      <c r="BW102" s="208"/>
      <c r="BX102" s="208"/>
    </row>
    <row r="103" customFormat="false" ht="10.5" hidden="false" customHeight="true" outlineLevel="0" collapsed="false">
      <c r="A103" s="263" t="s">
        <v>97</v>
      </c>
      <c r="B103" s="232"/>
      <c r="C103" s="202" t="s">
        <v>126</v>
      </c>
      <c r="D103" s="222" t="s">
        <v>127</v>
      </c>
      <c r="E103" s="204" t="s">
        <v>94</v>
      </c>
      <c r="F103" s="205" t="n">
        <v>6</v>
      </c>
      <c r="G103" s="206"/>
      <c r="H103" s="207" t="n">
        <f aca="false">F103*G103</f>
        <v>0</v>
      </c>
      <c r="J103" s="170" t="n">
        <v>4</v>
      </c>
      <c r="K103" s="170" t="n">
        <f aca="false">IF(J103=1,H103,0)</f>
        <v>0</v>
      </c>
      <c r="L103" s="170" t="n">
        <f aca="false">IF(J103=2,H103,0)</f>
        <v>0</v>
      </c>
      <c r="M103" s="170" t="n">
        <f aca="false">IF(J103=3,H103,0)</f>
        <v>0</v>
      </c>
      <c r="N103" s="170" t="n">
        <f aca="false">IF(J103=4,H103,0)</f>
        <v>0</v>
      </c>
      <c r="O103" s="170" t="n">
        <f aca="false">IF(J103=5,H103,0)</f>
        <v>0</v>
      </c>
      <c r="P103" s="170" t="n">
        <v>1</v>
      </c>
      <c r="Q103" s="170" t="n">
        <v>9</v>
      </c>
      <c r="R103" s="170" t="n">
        <v>9</v>
      </c>
      <c r="S103" s="170" t="n">
        <v>0</v>
      </c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8"/>
      <c r="AY103" s="208"/>
      <c r="AZ103" s="208"/>
      <c r="BA103" s="208"/>
      <c r="BB103" s="208"/>
      <c r="BC103" s="208"/>
      <c r="BD103" s="208"/>
      <c r="BE103" s="208"/>
      <c r="BF103" s="208"/>
      <c r="BG103" s="208"/>
      <c r="BH103" s="208"/>
      <c r="BI103" s="208"/>
      <c r="BJ103" s="208"/>
      <c r="BK103" s="208"/>
      <c r="BL103" s="208"/>
      <c r="BM103" s="208"/>
      <c r="BN103" s="208"/>
      <c r="BO103" s="208"/>
      <c r="BP103" s="208"/>
      <c r="BQ103" s="208"/>
      <c r="BR103" s="208"/>
      <c r="BS103" s="208"/>
      <c r="BT103" s="208"/>
      <c r="BU103" s="208"/>
      <c r="BV103" s="208"/>
      <c r="BW103" s="208"/>
      <c r="BX103" s="208"/>
    </row>
    <row r="104" customFormat="false" ht="10.5" hidden="false" customHeight="true" outlineLevel="0" collapsed="false">
      <c r="A104" s="263"/>
      <c r="B104" s="232"/>
      <c r="C104" s="243"/>
      <c r="D104" s="245" t="s">
        <v>128</v>
      </c>
      <c r="E104" s="237"/>
      <c r="F104" s="246"/>
      <c r="G104" s="239"/>
      <c r="H104" s="240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208"/>
      <c r="BK104" s="208"/>
      <c r="BL104" s="208"/>
      <c r="BM104" s="208"/>
      <c r="BN104" s="208"/>
      <c r="BO104" s="208"/>
      <c r="BP104" s="208"/>
      <c r="BQ104" s="208"/>
      <c r="BR104" s="208"/>
      <c r="BS104" s="208"/>
      <c r="BT104" s="208"/>
      <c r="BU104" s="208"/>
      <c r="BV104" s="208"/>
      <c r="BW104" s="208"/>
      <c r="BX104" s="208"/>
    </row>
    <row r="105" customFormat="false" ht="10.5" hidden="false" customHeight="true" outlineLevel="0" collapsed="false">
      <c r="A105" s="221" t="s">
        <v>97</v>
      </c>
      <c r="B105" s="232"/>
      <c r="C105" s="202"/>
      <c r="D105" s="222" t="s">
        <v>129</v>
      </c>
      <c r="E105" s="204" t="s">
        <v>94</v>
      </c>
      <c r="F105" s="205" t="n">
        <v>23</v>
      </c>
      <c r="G105" s="206"/>
      <c r="H105" s="207" t="n">
        <f aca="false">F105*G105</f>
        <v>0</v>
      </c>
      <c r="J105" s="170" t="n">
        <v>4</v>
      </c>
      <c r="K105" s="170" t="n">
        <f aca="false">IF(J105=1,H105,0)</f>
        <v>0</v>
      </c>
      <c r="L105" s="170" t="n">
        <f aca="false">IF(J105=2,H105,0)</f>
        <v>0</v>
      </c>
      <c r="M105" s="170" t="n">
        <f aca="false">IF(J105=3,H105,0)</f>
        <v>0</v>
      </c>
      <c r="N105" s="170" t="n">
        <f aca="false">IF(J105=4,H105,0)</f>
        <v>0</v>
      </c>
      <c r="O105" s="170" t="n">
        <f aca="false">IF(J105=5,H105,0)</f>
        <v>0</v>
      </c>
      <c r="P105" s="170" t="n">
        <v>1</v>
      </c>
      <c r="Q105" s="170" t="n">
        <v>9</v>
      </c>
      <c r="R105" s="170" t="n">
        <v>9</v>
      </c>
      <c r="S105" s="170" t="n">
        <v>0</v>
      </c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208"/>
      <c r="BC105" s="208"/>
      <c r="BD105" s="208"/>
      <c r="BE105" s="208"/>
      <c r="BF105" s="208"/>
      <c r="BG105" s="208"/>
      <c r="BH105" s="208"/>
      <c r="BI105" s="208"/>
      <c r="BJ105" s="208"/>
      <c r="BK105" s="208"/>
      <c r="BL105" s="208"/>
      <c r="BM105" s="208"/>
      <c r="BN105" s="208"/>
      <c r="BO105" s="208"/>
      <c r="BP105" s="208"/>
      <c r="BQ105" s="208"/>
      <c r="BR105" s="208"/>
      <c r="BS105" s="208"/>
      <c r="BT105" s="208"/>
      <c r="BU105" s="208"/>
      <c r="BV105" s="208"/>
      <c r="BW105" s="208"/>
      <c r="BX105" s="208"/>
    </row>
    <row r="106" customFormat="false" ht="10.5" hidden="false" customHeight="true" outlineLevel="0" collapsed="false">
      <c r="A106" s="221"/>
      <c r="B106" s="232"/>
      <c r="C106" s="243"/>
      <c r="D106" s="245" t="s">
        <v>130</v>
      </c>
      <c r="E106" s="237"/>
      <c r="F106" s="238"/>
      <c r="G106" s="260"/>
      <c r="H106" s="261"/>
      <c r="AH106" s="208"/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  <c r="AU106" s="208"/>
      <c r="AV106" s="208"/>
      <c r="AW106" s="208"/>
      <c r="AX106" s="208"/>
      <c r="AY106" s="208"/>
      <c r="AZ106" s="208"/>
      <c r="BA106" s="208"/>
      <c r="BB106" s="208"/>
      <c r="BC106" s="208"/>
      <c r="BD106" s="208"/>
      <c r="BE106" s="208"/>
      <c r="BF106" s="208"/>
      <c r="BG106" s="208"/>
      <c r="BH106" s="208"/>
      <c r="BI106" s="208"/>
      <c r="BJ106" s="208"/>
      <c r="BK106" s="208"/>
      <c r="BL106" s="208"/>
      <c r="BM106" s="208"/>
      <c r="BN106" s="208"/>
      <c r="BO106" s="208"/>
      <c r="BP106" s="208"/>
      <c r="BQ106" s="208"/>
      <c r="BR106" s="208"/>
      <c r="BS106" s="208"/>
      <c r="BT106" s="208"/>
      <c r="BU106" s="208"/>
      <c r="BV106" s="208"/>
      <c r="BW106" s="208"/>
      <c r="BX106" s="208"/>
    </row>
    <row r="107" customFormat="false" ht="10.5" hidden="false" customHeight="true" outlineLevel="0" collapsed="false">
      <c r="A107" s="263" t="s">
        <v>97</v>
      </c>
      <c r="B107" s="232"/>
      <c r="C107" s="202"/>
      <c r="D107" s="222" t="s">
        <v>129</v>
      </c>
      <c r="E107" s="204" t="s">
        <v>94</v>
      </c>
      <c r="F107" s="205" t="n">
        <v>5</v>
      </c>
      <c r="G107" s="206"/>
      <c r="H107" s="207" t="n">
        <f aca="false">F107*G107</f>
        <v>0</v>
      </c>
      <c r="J107" s="170" t="n">
        <v>4</v>
      </c>
      <c r="K107" s="170" t="n">
        <f aca="false">IF(J107=1,H107,0)</f>
        <v>0</v>
      </c>
      <c r="L107" s="170" t="n">
        <f aca="false">IF(J107=2,H107,0)</f>
        <v>0</v>
      </c>
      <c r="M107" s="170" t="n">
        <f aca="false">IF(J107=3,H107,0)</f>
        <v>0</v>
      </c>
      <c r="N107" s="170" t="n">
        <f aca="false">IF(J107=4,H107,0)</f>
        <v>0</v>
      </c>
      <c r="O107" s="170" t="n">
        <f aca="false">IF(J107=5,H107,0)</f>
        <v>0</v>
      </c>
      <c r="P107" s="170" t="n">
        <v>1</v>
      </c>
      <c r="Q107" s="170" t="n">
        <v>9</v>
      </c>
      <c r="R107" s="170" t="n">
        <v>9</v>
      </c>
      <c r="S107" s="170" t="n">
        <v>0</v>
      </c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  <c r="BI107" s="208"/>
      <c r="BJ107" s="208"/>
      <c r="BK107" s="208"/>
      <c r="BL107" s="208"/>
      <c r="BM107" s="208"/>
      <c r="BN107" s="208"/>
      <c r="BO107" s="208"/>
      <c r="BP107" s="208"/>
      <c r="BQ107" s="208"/>
      <c r="BR107" s="208"/>
      <c r="BS107" s="208"/>
      <c r="BT107" s="208"/>
      <c r="BU107" s="208"/>
      <c r="BV107" s="208"/>
      <c r="BW107" s="208"/>
      <c r="BX107" s="208"/>
      <c r="BY107" s="209" t="n">
        <v>1</v>
      </c>
      <c r="BZ107" s="209" t="n">
        <v>9</v>
      </c>
    </row>
    <row r="108" customFormat="false" ht="10.5" hidden="false" customHeight="true" outlineLevel="0" collapsed="false">
      <c r="A108" s="263"/>
      <c r="B108" s="232"/>
      <c r="C108" s="243"/>
      <c r="D108" s="245" t="s">
        <v>131</v>
      </c>
      <c r="E108" s="237"/>
      <c r="F108" s="238"/>
      <c r="G108" s="239"/>
      <c r="H108" s="240"/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208"/>
      <c r="BC108" s="208"/>
      <c r="BD108" s="208"/>
      <c r="BE108" s="208"/>
      <c r="BF108" s="208"/>
      <c r="BG108" s="208"/>
      <c r="BH108" s="208"/>
      <c r="BI108" s="208"/>
      <c r="BJ108" s="208"/>
      <c r="BK108" s="208"/>
      <c r="BL108" s="208"/>
      <c r="BM108" s="208"/>
      <c r="BN108" s="208"/>
      <c r="BO108" s="208"/>
      <c r="BP108" s="208"/>
      <c r="BQ108" s="208"/>
      <c r="BR108" s="208"/>
      <c r="BS108" s="208"/>
      <c r="BT108" s="208"/>
      <c r="BU108" s="208"/>
      <c r="BV108" s="208"/>
      <c r="BW108" s="208"/>
      <c r="BX108" s="208"/>
    </row>
    <row r="109" customFormat="false" ht="10.5" hidden="false" customHeight="true" outlineLevel="0" collapsed="false">
      <c r="A109" s="263" t="s">
        <v>97</v>
      </c>
      <c r="B109" s="232"/>
      <c r="C109" s="202"/>
      <c r="D109" s="249" t="s">
        <v>132</v>
      </c>
      <c r="E109" s="204" t="s">
        <v>94</v>
      </c>
      <c r="F109" s="205" t="n">
        <v>6</v>
      </c>
      <c r="G109" s="206"/>
      <c r="H109" s="207" t="n">
        <f aca="false">F109*G109</f>
        <v>0</v>
      </c>
      <c r="J109" s="170" t="n">
        <v>4</v>
      </c>
      <c r="K109" s="170" t="n">
        <f aca="false">IF(J109=1,H109,0)</f>
        <v>0</v>
      </c>
      <c r="L109" s="170" t="n">
        <f aca="false">IF(J109=2,H109,0)</f>
        <v>0</v>
      </c>
      <c r="M109" s="170" t="n">
        <f aca="false">IF(J109=3,H109,0)</f>
        <v>0</v>
      </c>
      <c r="N109" s="170" t="n">
        <f aca="false">IF(J109=4,H109,0)</f>
        <v>0</v>
      </c>
      <c r="O109" s="170" t="n">
        <f aca="false">IF(J109=5,H109,0)</f>
        <v>0</v>
      </c>
      <c r="P109" s="170" t="n">
        <v>3</v>
      </c>
      <c r="Q109" s="170" t="n">
        <v>9</v>
      </c>
      <c r="R109" s="170" t="s">
        <v>104</v>
      </c>
      <c r="S109" s="170" t="n">
        <v>0</v>
      </c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208"/>
      <c r="BC109" s="208"/>
      <c r="BD109" s="208"/>
      <c r="BE109" s="208"/>
      <c r="BF109" s="208"/>
      <c r="BG109" s="208"/>
      <c r="BH109" s="208"/>
      <c r="BI109" s="208"/>
      <c r="BJ109" s="208"/>
      <c r="BK109" s="208"/>
      <c r="BL109" s="208"/>
      <c r="BM109" s="208"/>
      <c r="BN109" s="208"/>
      <c r="BO109" s="208"/>
      <c r="BP109" s="208"/>
      <c r="BQ109" s="208"/>
      <c r="BR109" s="208"/>
      <c r="BS109" s="208"/>
      <c r="BT109" s="208"/>
      <c r="BU109" s="208"/>
      <c r="BV109" s="208"/>
      <c r="BW109" s="208"/>
      <c r="BX109" s="208"/>
      <c r="BY109" s="209" t="n">
        <v>3</v>
      </c>
      <c r="BZ109" s="209" t="n">
        <v>9</v>
      </c>
    </row>
    <row r="110" customFormat="false" ht="10.5" hidden="false" customHeight="true" outlineLevel="0" collapsed="false">
      <c r="A110" s="263"/>
      <c r="B110" s="232"/>
      <c r="C110" s="243"/>
      <c r="D110" s="247" t="s">
        <v>133</v>
      </c>
      <c r="E110" s="237"/>
      <c r="F110" s="238"/>
      <c r="G110" s="239"/>
      <c r="H110" s="240"/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08"/>
      <c r="BB110" s="208"/>
      <c r="BC110" s="208"/>
      <c r="BD110" s="208"/>
      <c r="BE110" s="208"/>
      <c r="BF110" s="208"/>
      <c r="BG110" s="208"/>
      <c r="BH110" s="208"/>
      <c r="BI110" s="208"/>
      <c r="BJ110" s="208"/>
      <c r="BK110" s="208"/>
      <c r="BL110" s="208"/>
      <c r="BM110" s="208"/>
      <c r="BN110" s="208"/>
      <c r="BO110" s="208"/>
      <c r="BP110" s="208"/>
      <c r="BQ110" s="208"/>
      <c r="BR110" s="208"/>
      <c r="BS110" s="208"/>
      <c r="BT110" s="208"/>
      <c r="BU110" s="208"/>
      <c r="BV110" s="208"/>
      <c r="BW110" s="208"/>
      <c r="BX110" s="208"/>
    </row>
    <row r="111" customFormat="false" ht="10.5" hidden="false" customHeight="true" outlineLevel="0" collapsed="false">
      <c r="A111" s="263" t="s">
        <v>97</v>
      </c>
      <c r="B111" s="232"/>
      <c r="C111" s="202"/>
      <c r="D111" s="222" t="s">
        <v>134</v>
      </c>
      <c r="E111" s="204" t="s">
        <v>135</v>
      </c>
      <c r="F111" s="205" t="n">
        <v>120</v>
      </c>
      <c r="G111" s="206"/>
      <c r="H111" s="207" t="n">
        <f aca="false">F111*G111</f>
        <v>0</v>
      </c>
      <c r="J111" s="170" t="n">
        <v>4</v>
      </c>
      <c r="K111" s="170" t="n">
        <f aca="false">IF(J111=1,H111,0)</f>
        <v>0</v>
      </c>
      <c r="L111" s="170" t="n">
        <f aca="false">IF(J111=2,H111,0)</f>
        <v>0</v>
      </c>
      <c r="M111" s="170" t="n">
        <f aca="false">IF(J111=3,H111,0)</f>
        <v>0</v>
      </c>
      <c r="N111" s="170" t="n">
        <f aca="false">IF(J111=4,H111,0)</f>
        <v>0</v>
      </c>
      <c r="O111" s="170" t="n">
        <f aca="false">IF(J111=5,H111,0)</f>
        <v>0</v>
      </c>
      <c r="P111" s="170" t="n">
        <v>1</v>
      </c>
      <c r="Q111" s="170" t="n">
        <v>9</v>
      </c>
      <c r="R111" s="170" t="n">
        <v>9</v>
      </c>
      <c r="S111" s="170" t="n">
        <v>0</v>
      </c>
      <c r="AH111" s="208"/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208"/>
      <c r="BC111" s="208"/>
      <c r="BD111" s="208"/>
      <c r="BE111" s="208"/>
      <c r="BF111" s="208"/>
      <c r="BG111" s="208"/>
      <c r="BH111" s="208"/>
      <c r="BI111" s="208"/>
      <c r="BJ111" s="208"/>
      <c r="BK111" s="208"/>
      <c r="BL111" s="208"/>
      <c r="BM111" s="208"/>
      <c r="BN111" s="208"/>
      <c r="BO111" s="208"/>
      <c r="BP111" s="208"/>
      <c r="BQ111" s="208"/>
      <c r="BR111" s="208"/>
      <c r="BS111" s="208"/>
      <c r="BT111" s="208"/>
      <c r="BU111" s="208"/>
      <c r="BV111" s="208"/>
      <c r="BW111" s="208"/>
      <c r="BX111" s="208"/>
    </row>
    <row r="112" customFormat="false" ht="10.5" hidden="false" customHeight="true" outlineLevel="0" collapsed="false">
      <c r="A112" s="263"/>
      <c r="B112" s="232"/>
      <c r="C112" s="243"/>
      <c r="D112" s="245" t="s">
        <v>136</v>
      </c>
      <c r="E112" s="237"/>
      <c r="F112" s="246"/>
      <c r="G112" s="264"/>
      <c r="H112" s="240"/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  <c r="BI112" s="208"/>
      <c r="BJ112" s="208"/>
      <c r="BK112" s="208"/>
      <c r="BL112" s="208"/>
      <c r="BM112" s="208"/>
      <c r="BN112" s="208"/>
      <c r="BO112" s="208"/>
      <c r="BP112" s="208"/>
      <c r="BQ112" s="208"/>
      <c r="BR112" s="208"/>
      <c r="BS112" s="208"/>
      <c r="BT112" s="208"/>
      <c r="BU112" s="208"/>
      <c r="BV112" s="208"/>
      <c r="BW112" s="208"/>
      <c r="BX112" s="208"/>
    </row>
    <row r="113" customFormat="false" ht="10.5" hidden="false" customHeight="true" outlineLevel="0" collapsed="false">
      <c r="A113" s="263" t="s">
        <v>97</v>
      </c>
      <c r="B113" s="232"/>
      <c r="C113" s="202"/>
      <c r="D113" s="222" t="s">
        <v>134</v>
      </c>
      <c r="E113" s="204" t="s">
        <v>135</v>
      </c>
      <c r="F113" s="205" t="n">
        <v>400</v>
      </c>
      <c r="G113" s="206"/>
      <c r="H113" s="207" t="n">
        <f aca="false">F113*G113</f>
        <v>0</v>
      </c>
      <c r="J113" s="170" t="n">
        <v>4</v>
      </c>
      <c r="K113" s="170" t="n">
        <f aca="false">IF(J113=1,H113,0)</f>
        <v>0</v>
      </c>
      <c r="L113" s="170" t="n">
        <f aca="false">IF(J113=2,H113,0)</f>
        <v>0</v>
      </c>
      <c r="M113" s="170" t="n">
        <f aca="false">IF(J113=3,H113,0)</f>
        <v>0</v>
      </c>
      <c r="N113" s="170" t="n">
        <f aca="false">IF(J113=4,H113,0)</f>
        <v>0</v>
      </c>
      <c r="O113" s="170" t="n">
        <f aca="false">IF(J113=5,H113,0)</f>
        <v>0</v>
      </c>
      <c r="P113" s="170" t="n">
        <v>1</v>
      </c>
      <c r="Q113" s="170" t="n">
        <v>9</v>
      </c>
      <c r="R113" s="170" t="n">
        <v>9</v>
      </c>
      <c r="S113" s="170" t="n">
        <v>0</v>
      </c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  <c r="BI113" s="208"/>
      <c r="BJ113" s="208"/>
      <c r="BK113" s="208"/>
      <c r="BL113" s="208"/>
      <c r="BM113" s="208"/>
      <c r="BN113" s="208"/>
      <c r="BO113" s="208"/>
      <c r="BP113" s="208"/>
      <c r="BQ113" s="208"/>
      <c r="BR113" s="208"/>
      <c r="BS113" s="208"/>
      <c r="BT113" s="208"/>
      <c r="BU113" s="208"/>
      <c r="BV113" s="208"/>
      <c r="BW113" s="208"/>
      <c r="BX113" s="208"/>
    </row>
    <row r="114" customFormat="false" ht="10.5" hidden="false" customHeight="true" outlineLevel="0" collapsed="false">
      <c r="A114" s="263"/>
      <c r="B114" s="232"/>
      <c r="C114" s="243"/>
      <c r="D114" s="252" t="s">
        <v>137</v>
      </c>
      <c r="E114" s="237"/>
      <c r="F114" s="246"/>
      <c r="G114" s="239"/>
      <c r="H114" s="240"/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  <c r="BI114" s="208"/>
      <c r="BJ114" s="208"/>
      <c r="BK114" s="208"/>
      <c r="BL114" s="208"/>
      <c r="BM114" s="208"/>
      <c r="BN114" s="208"/>
      <c r="BO114" s="208"/>
      <c r="BP114" s="208"/>
      <c r="BQ114" s="208"/>
      <c r="BR114" s="208"/>
      <c r="BS114" s="208"/>
      <c r="BT114" s="208"/>
      <c r="BU114" s="208"/>
      <c r="BV114" s="208"/>
      <c r="BW114" s="208"/>
      <c r="BX114" s="208"/>
    </row>
    <row r="115" customFormat="false" ht="10.5" hidden="false" customHeight="true" outlineLevel="0" collapsed="false">
      <c r="A115" s="263" t="s">
        <v>97</v>
      </c>
      <c r="B115" s="232"/>
      <c r="C115" s="202"/>
      <c r="D115" s="222" t="s">
        <v>134</v>
      </c>
      <c r="E115" s="204" t="s">
        <v>135</v>
      </c>
      <c r="F115" s="205" t="n">
        <v>350</v>
      </c>
      <c r="G115" s="206"/>
      <c r="H115" s="207" t="n">
        <f aca="false">F115*G115</f>
        <v>0</v>
      </c>
      <c r="J115" s="170" t="n">
        <v>4</v>
      </c>
      <c r="K115" s="170" t="n">
        <f aca="false">IF(J115=1,H115,0)</f>
        <v>0</v>
      </c>
      <c r="L115" s="170" t="n">
        <f aca="false">IF(J115=2,H115,0)</f>
        <v>0</v>
      </c>
      <c r="M115" s="170" t="n">
        <f aca="false">IF(J115=3,H115,0)</f>
        <v>0</v>
      </c>
      <c r="N115" s="170" t="n">
        <f aca="false">IF(J115=4,H115,0)</f>
        <v>0</v>
      </c>
      <c r="O115" s="170" t="n">
        <f aca="false">IF(J115=5,H115,0)</f>
        <v>0</v>
      </c>
      <c r="P115" s="170" t="n">
        <v>1</v>
      </c>
      <c r="Q115" s="170" t="n">
        <v>9</v>
      </c>
      <c r="R115" s="170" t="n">
        <v>9</v>
      </c>
      <c r="S115" s="170" t="n">
        <v>0</v>
      </c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  <c r="BI115" s="208"/>
      <c r="BJ115" s="208"/>
      <c r="BK115" s="208"/>
      <c r="BL115" s="208"/>
      <c r="BM115" s="208"/>
      <c r="BN115" s="208"/>
      <c r="BO115" s="208"/>
      <c r="BP115" s="208"/>
      <c r="BQ115" s="208"/>
      <c r="BR115" s="208"/>
      <c r="BS115" s="208"/>
      <c r="BT115" s="208"/>
      <c r="BU115" s="208"/>
      <c r="BV115" s="208"/>
      <c r="BW115" s="208"/>
      <c r="BX115" s="208"/>
      <c r="BY115" s="209" t="n">
        <v>1</v>
      </c>
      <c r="BZ115" s="209" t="n">
        <v>9</v>
      </c>
    </row>
    <row r="116" customFormat="false" ht="10.5" hidden="false" customHeight="true" outlineLevel="0" collapsed="false">
      <c r="A116" s="263"/>
      <c r="B116" s="232"/>
      <c r="C116" s="243"/>
      <c r="D116" s="245" t="s">
        <v>138</v>
      </c>
      <c r="E116" s="237"/>
      <c r="F116" s="246"/>
      <c r="G116" s="239"/>
      <c r="H116" s="240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  <c r="BI116" s="208"/>
      <c r="BJ116" s="208"/>
      <c r="BK116" s="208"/>
      <c r="BL116" s="208"/>
      <c r="BM116" s="208"/>
      <c r="BN116" s="208"/>
      <c r="BO116" s="208"/>
      <c r="BP116" s="208"/>
      <c r="BQ116" s="208"/>
      <c r="BR116" s="208"/>
      <c r="BS116" s="208"/>
      <c r="BT116" s="208"/>
      <c r="BU116" s="208"/>
      <c r="BV116" s="208"/>
      <c r="BW116" s="208"/>
      <c r="BX116" s="208"/>
    </row>
    <row r="117" customFormat="false" ht="10.5" hidden="false" customHeight="true" outlineLevel="0" collapsed="false">
      <c r="A117" s="263" t="s">
        <v>97</v>
      </c>
      <c r="B117" s="232"/>
      <c r="C117" s="202"/>
      <c r="D117" s="222" t="s">
        <v>139</v>
      </c>
      <c r="E117" s="204" t="s">
        <v>135</v>
      </c>
      <c r="F117" s="205" t="n">
        <v>150</v>
      </c>
      <c r="G117" s="206"/>
      <c r="H117" s="207" t="n">
        <f aca="false">F117*G117</f>
        <v>0</v>
      </c>
      <c r="J117" s="170" t="n">
        <v>4</v>
      </c>
      <c r="K117" s="170" t="n">
        <f aca="false">IF(J117=1,H117,0)</f>
        <v>0</v>
      </c>
      <c r="L117" s="170" t="n">
        <f aca="false">IF(J117=2,H117,0)</f>
        <v>0</v>
      </c>
      <c r="M117" s="170" t="n">
        <f aca="false">IF(J117=3,H117,0)</f>
        <v>0</v>
      </c>
      <c r="N117" s="170" t="n">
        <f aca="false">IF(J117=4,H117,0)</f>
        <v>0</v>
      </c>
      <c r="O117" s="170" t="n">
        <f aca="false">IF(J117=5,H117,0)</f>
        <v>0</v>
      </c>
      <c r="P117" s="170" t="n">
        <v>1</v>
      </c>
      <c r="Q117" s="170" t="n">
        <v>9</v>
      </c>
      <c r="R117" s="170" t="n">
        <v>9</v>
      </c>
      <c r="S117" s="170" t="n">
        <v>0</v>
      </c>
      <c r="AH117" s="208"/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  <c r="BI117" s="208"/>
      <c r="BJ117" s="208"/>
      <c r="BK117" s="208"/>
      <c r="BL117" s="208"/>
      <c r="BM117" s="208"/>
      <c r="BN117" s="208"/>
      <c r="BO117" s="208"/>
      <c r="BP117" s="208"/>
      <c r="BQ117" s="208"/>
      <c r="BR117" s="208"/>
      <c r="BS117" s="208"/>
      <c r="BT117" s="208"/>
      <c r="BU117" s="208"/>
      <c r="BV117" s="208"/>
      <c r="BW117" s="208"/>
      <c r="BX117" s="208"/>
    </row>
    <row r="118" customFormat="false" ht="10.5" hidden="false" customHeight="true" outlineLevel="0" collapsed="false">
      <c r="A118" s="263"/>
      <c r="B118" s="232"/>
      <c r="C118" s="243"/>
      <c r="D118" s="247" t="s">
        <v>138</v>
      </c>
      <c r="E118" s="237"/>
      <c r="F118" s="246"/>
      <c r="G118" s="239"/>
      <c r="H118" s="240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  <c r="BI118" s="208"/>
      <c r="BJ118" s="208"/>
      <c r="BK118" s="208"/>
      <c r="BL118" s="208"/>
      <c r="BM118" s="208"/>
      <c r="BN118" s="208"/>
      <c r="BO118" s="208"/>
      <c r="BP118" s="208"/>
      <c r="BQ118" s="208"/>
      <c r="BR118" s="208"/>
      <c r="BS118" s="208"/>
      <c r="BT118" s="208"/>
      <c r="BU118" s="208"/>
      <c r="BV118" s="208"/>
      <c r="BW118" s="208"/>
      <c r="BX118" s="208"/>
    </row>
    <row r="119" customFormat="false" ht="10.5" hidden="false" customHeight="true" outlineLevel="0" collapsed="false">
      <c r="A119" s="221" t="s">
        <v>97</v>
      </c>
      <c r="B119" s="232"/>
      <c r="C119" s="202"/>
      <c r="D119" s="222" t="s">
        <v>140</v>
      </c>
      <c r="E119" s="204" t="s">
        <v>135</v>
      </c>
      <c r="F119" s="205" t="n">
        <v>290</v>
      </c>
      <c r="G119" s="206"/>
      <c r="H119" s="207" t="n">
        <f aca="false">F119*G119</f>
        <v>0</v>
      </c>
      <c r="J119" s="170" t="n">
        <v>4</v>
      </c>
      <c r="K119" s="170" t="n">
        <f aca="false">IF(J119=1,H119,0)</f>
        <v>0</v>
      </c>
      <c r="L119" s="170" t="n">
        <f aca="false">IF(J119=2,H119,0)</f>
        <v>0</v>
      </c>
      <c r="M119" s="170" t="n">
        <f aca="false">IF(J119=3,H119,0)</f>
        <v>0</v>
      </c>
      <c r="N119" s="170" t="n">
        <f aca="false">IF(J119=4,H119,0)</f>
        <v>0</v>
      </c>
      <c r="O119" s="170" t="n">
        <f aca="false">IF(J119=5,H119,0)</f>
        <v>0</v>
      </c>
      <c r="P119" s="170" t="n">
        <v>1</v>
      </c>
      <c r="Q119" s="170" t="n">
        <v>9</v>
      </c>
      <c r="R119" s="170" t="n">
        <v>9</v>
      </c>
      <c r="S119" s="170" t="n">
        <v>0</v>
      </c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8"/>
      <c r="BJ119" s="208"/>
      <c r="BK119" s="208"/>
      <c r="BL119" s="208"/>
      <c r="BM119" s="208"/>
      <c r="BN119" s="208"/>
      <c r="BO119" s="208"/>
      <c r="BP119" s="208"/>
      <c r="BQ119" s="208"/>
      <c r="BR119" s="208"/>
      <c r="BS119" s="208"/>
      <c r="BT119" s="208"/>
      <c r="BU119" s="208"/>
      <c r="BV119" s="208"/>
      <c r="BW119" s="208"/>
      <c r="BX119" s="208"/>
    </row>
    <row r="120" customFormat="false" ht="10.5" hidden="false" customHeight="true" outlineLevel="0" collapsed="false">
      <c r="A120" s="221"/>
      <c r="B120" s="232"/>
      <c r="C120" s="243"/>
      <c r="D120" s="247" t="s">
        <v>141</v>
      </c>
      <c r="E120" s="237"/>
      <c r="F120" s="246"/>
      <c r="G120" s="206"/>
      <c r="H120" s="240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  <c r="BI120" s="208"/>
      <c r="BJ120" s="208"/>
      <c r="BK120" s="208"/>
      <c r="BL120" s="208"/>
      <c r="BM120" s="208"/>
      <c r="BN120" s="208"/>
      <c r="BO120" s="208"/>
      <c r="BP120" s="208"/>
      <c r="BQ120" s="208"/>
      <c r="BR120" s="208"/>
      <c r="BS120" s="208"/>
      <c r="BT120" s="208"/>
      <c r="BU120" s="208"/>
      <c r="BV120" s="208"/>
      <c r="BW120" s="208"/>
      <c r="BX120" s="208"/>
    </row>
    <row r="121" customFormat="false" ht="10.5" hidden="false" customHeight="true" outlineLevel="0" collapsed="false">
      <c r="A121" s="221" t="s">
        <v>97</v>
      </c>
      <c r="B121" s="232"/>
      <c r="C121" s="202"/>
      <c r="D121" s="222" t="s">
        <v>142</v>
      </c>
      <c r="E121" s="204" t="s">
        <v>94</v>
      </c>
      <c r="F121" s="205" t="n">
        <v>60</v>
      </c>
      <c r="G121" s="206"/>
      <c r="H121" s="207" t="n">
        <f aca="false">F121*G121</f>
        <v>0</v>
      </c>
      <c r="J121" s="170" t="n">
        <v>4</v>
      </c>
      <c r="K121" s="170" t="n">
        <f aca="false">IF(J121=1,H121,0)</f>
        <v>0</v>
      </c>
      <c r="L121" s="170" t="n">
        <f aca="false">IF(J121=2,H121,0)</f>
        <v>0</v>
      </c>
      <c r="M121" s="170" t="n">
        <f aca="false">IF(J121=3,H121,0)</f>
        <v>0</v>
      </c>
      <c r="N121" s="170" t="n">
        <f aca="false">IF(J121=4,H121,0)</f>
        <v>0</v>
      </c>
      <c r="O121" s="170" t="n">
        <f aca="false">IF(J121=5,H121,0)</f>
        <v>0</v>
      </c>
      <c r="P121" s="170" t="n">
        <v>1</v>
      </c>
      <c r="Q121" s="170" t="n">
        <v>9</v>
      </c>
      <c r="R121" s="170" t="n">
        <v>9</v>
      </c>
      <c r="S121" s="170" t="n">
        <v>0</v>
      </c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  <c r="BI121" s="208"/>
      <c r="BJ121" s="208"/>
      <c r="BK121" s="208"/>
      <c r="BL121" s="208"/>
      <c r="BM121" s="208"/>
      <c r="BN121" s="208"/>
      <c r="BO121" s="208"/>
      <c r="BP121" s="208"/>
      <c r="BQ121" s="208"/>
      <c r="BR121" s="208"/>
      <c r="BS121" s="208"/>
      <c r="BT121" s="208"/>
      <c r="BU121" s="208"/>
      <c r="BV121" s="208"/>
      <c r="BW121" s="208"/>
      <c r="BX121" s="208"/>
    </row>
    <row r="122" customFormat="false" ht="10.5" hidden="false" customHeight="true" outlineLevel="0" collapsed="false">
      <c r="A122" s="221"/>
      <c r="B122" s="232"/>
      <c r="C122" s="243"/>
      <c r="D122" s="245" t="s">
        <v>143</v>
      </c>
      <c r="E122" s="237"/>
      <c r="F122" s="246"/>
      <c r="G122" s="206"/>
      <c r="H122" s="240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  <c r="BI122" s="208"/>
      <c r="BJ122" s="208"/>
      <c r="BK122" s="208"/>
      <c r="BL122" s="208"/>
      <c r="BM122" s="208"/>
      <c r="BN122" s="208"/>
      <c r="BO122" s="208"/>
      <c r="BP122" s="208"/>
      <c r="BQ122" s="208"/>
      <c r="BR122" s="208"/>
      <c r="BS122" s="208"/>
      <c r="BT122" s="208"/>
      <c r="BU122" s="208"/>
      <c r="BV122" s="208"/>
      <c r="BW122" s="208"/>
      <c r="BX122" s="208"/>
    </row>
    <row r="123" customFormat="false" ht="10.5" hidden="false" customHeight="true" outlineLevel="0" collapsed="false">
      <c r="A123" s="221" t="s">
        <v>97</v>
      </c>
      <c r="B123" s="232"/>
      <c r="C123" s="202"/>
      <c r="D123" s="222" t="s">
        <v>144</v>
      </c>
      <c r="E123" s="204" t="s">
        <v>94</v>
      </c>
      <c r="F123" s="205" t="n">
        <v>40</v>
      </c>
      <c r="G123" s="206"/>
      <c r="H123" s="207" t="n">
        <f aca="false">F123*G123</f>
        <v>0</v>
      </c>
      <c r="J123" s="170" t="n">
        <v>4</v>
      </c>
      <c r="K123" s="170" t="n">
        <f aca="false">IF(J123=1,H123,0)</f>
        <v>0</v>
      </c>
      <c r="L123" s="170" t="n">
        <f aca="false">IF(J123=2,H123,0)</f>
        <v>0</v>
      </c>
      <c r="M123" s="170" t="n">
        <f aca="false">IF(J123=3,H123,0)</f>
        <v>0</v>
      </c>
      <c r="N123" s="170" t="n">
        <f aca="false">IF(J123=4,H123,0)</f>
        <v>0</v>
      </c>
      <c r="O123" s="170" t="n">
        <f aca="false">IF(J123=5,H123,0)</f>
        <v>0</v>
      </c>
      <c r="P123" s="170" t="n">
        <v>1</v>
      </c>
      <c r="Q123" s="170" t="n">
        <v>9</v>
      </c>
      <c r="R123" s="170" t="n">
        <v>9</v>
      </c>
      <c r="S123" s="170" t="n">
        <v>0</v>
      </c>
      <c r="AH123" s="208"/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  <c r="BI123" s="208"/>
      <c r="BJ123" s="208"/>
      <c r="BK123" s="208"/>
      <c r="BL123" s="208"/>
      <c r="BM123" s="208"/>
      <c r="BN123" s="208"/>
      <c r="BO123" s="208"/>
      <c r="BP123" s="208"/>
      <c r="BQ123" s="208"/>
      <c r="BR123" s="208"/>
      <c r="BS123" s="208"/>
      <c r="BT123" s="208"/>
      <c r="BU123" s="208"/>
      <c r="BV123" s="208"/>
      <c r="BW123" s="208"/>
      <c r="BX123" s="208"/>
    </row>
    <row r="124" customFormat="false" ht="10.5" hidden="false" customHeight="true" outlineLevel="0" collapsed="false">
      <c r="A124" s="221"/>
      <c r="B124" s="232"/>
      <c r="C124" s="243"/>
      <c r="D124" s="245"/>
      <c r="E124" s="237"/>
      <c r="F124" s="246"/>
      <c r="G124" s="260"/>
      <c r="H124" s="261"/>
      <c r="AH124" s="208"/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  <c r="BE124" s="208"/>
      <c r="BF124" s="208"/>
      <c r="BG124" s="208"/>
      <c r="BH124" s="208"/>
      <c r="BI124" s="208"/>
      <c r="BJ124" s="208"/>
      <c r="BK124" s="208"/>
      <c r="BL124" s="208"/>
      <c r="BM124" s="208"/>
      <c r="BN124" s="208"/>
      <c r="BO124" s="208"/>
      <c r="BP124" s="208"/>
      <c r="BQ124" s="208"/>
      <c r="BR124" s="208"/>
      <c r="BS124" s="208"/>
      <c r="BT124" s="208"/>
      <c r="BU124" s="208"/>
      <c r="BV124" s="208"/>
      <c r="BW124" s="208"/>
      <c r="BX124" s="208"/>
    </row>
    <row r="125" customFormat="false" ht="10.5" hidden="false" customHeight="true" outlineLevel="0" collapsed="false">
      <c r="A125" s="263" t="s">
        <v>97</v>
      </c>
      <c r="B125" s="232"/>
      <c r="C125" s="202"/>
      <c r="D125" s="222" t="s">
        <v>145</v>
      </c>
      <c r="E125" s="204" t="s">
        <v>94</v>
      </c>
      <c r="F125" s="205" t="n">
        <v>40</v>
      </c>
      <c r="G125" s="206"/>
      <c r="H125" s="207" t="n">
        <f aca="false">F125*G125</f>
        <v>0</v>
      </c>
      <c r="J125" s="170" t="n">
        <v>4</v>
      </c>
      <c r="K125" s="170" t="n">
        <f aca="false">IF(J125=1,H125,0)</f>
        <v>0</v>
      </c>
      <c r="L125" s="170" t="n">
        <f aca="false">IF(J125=2,H125,0)</f>
        <v>0</v>
      </c>
      <c r="M125" s="170" t="n">
        <f aca="false">IF(J125=3,H125,0)</f>
        <v>0</v>
      </c>
      <c r="N125" s="170" t="n">
        <f aca="false">IF(J125=4,H125,0)</f>
        <v>0</v>
      </c>
      <c r="O125" s="170" t="n">
        <f aca="false">IF(J125=5,H125,0)</f>
        <v>0</v>
      </c>
      <c r="P125" s="170" t="n">
        <v>1</v>
      </c>
      <c r="Q125" s="170" t="n">
        <v>9</v>
      </c>
      <c r="R125" s="170" t="n">
        <v>9</v>
      </c>
      <c r="S125" s="170" t="n">
        <v>0</v>
      </c>
      <c r="AH125" s="208"/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  <c r="BE125" s="208"/>
      <c r="BF125" s="208"/>
      <c r="BG125" s="208"/>
      <c r="BH125" s="208"/>
      <c r="BI125" s="208"/>
      <c r="BJ125" s="208"/>
      <c r="BK125" s="208"/>
      <c r="BL125" s="208"/>
      <c r="BM125" s="208"/>
      <c r="BN125" s="208"/>
      <c r="BO125" s="208"/>
      <c r="BP125" s="208"/>
      <c r="BQ125" s="208"/>
      <c r="BR125" s="208"/>
      <c r="BS125" s="208"/>
      <c r="BT125" s="208"/>
      <c r="BU125" s="208"/>
      <c r="BV125" s="208"/>
      <c r="BW125" s="208"/>
      <c r="BX125" s="208"/>
      <c r="BY125" s="209" t="n">
        <v>1</v>
      </c>
      <c r="BZ125" s="209" t="n">
        <v>9</v>
      </c>
    </row>
    <row r="126" customFormat="false" ht="10.5" hidden="false" customHeight="true" outlineLevel="0" collapsed="false">
      <c r="A126" s="263"/>
      <c r="B126" s="232"/>
      <c r="C126" s="243"/>
      <c r="D126" s="245" t="s">
        <v>146</v>
      </c>
      <c r="E126" s="237"/>
      <c r="F126" s="246"/>
      <c r="G126" s="239"/>
      <c r="H126" s="240"/>
      <c r="AH126" s="208"/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8"/>
      <c r="BC126" s="208"/>
      <c r="BD126" s="208"/>
      <c r="BE126" s="208"/>
      <c r="BF126" s="208"/>
      <c r="BG126" s="208"/>
      <c r="BH126" s="208"/>
      <c r="BI126" s="208"/>
      <c r="BJ126" s="208"/>
      <c r="BK126" s="208"/>
      <c r="BL126" s="208"/>
      <c r="BM126" s="208"/>
      <c r="BN126" s="208"/>
      <c r="BO126" s="208"/>
      <c r="BP126" s="208"/>
      <c r="BQ126" s="208"/>
      <c r="BR126" s="208"/>
      <c r="BS126" s="208"/>
      <c r="BT126" s="208"/>
      <c r="BU126" s="208"/>
      <c r="BV126" s="208"/>
      <c r="BW126" s="208"/>
      <c r="BX126" s="208"/>
    </row>
    <row r="127" customFormat="false" ht="10.5" hidden="false" customHeight="true" outlineLevel="0" collapsed="false">
      <c r="A127" s="263" t="s">
        <v>97</v>
      </c>
      <c r="B127" s="232"/>
      <c r="C127" s="202"/>
      <c r="D127" s="222" t="s">
        <v>147</v>
      </c>
      <c r="E127" s="204" t="s">
        <v>94</v>
      </c>
      <c r="F127" s="205" t="n">
        <f aca="false">SUM(F123:F126)</f>
        <v>80</v>
      </c>
      <c r="G127" s="206"/>
      <c r="H127" s="207" t="n">
        <f aca="false">F127*G127</f>
        <v>0</v>
      </c>
      <c r="J127" s="170" t="n">
        <v>4</v>
      </c>
      <c r="K127" s="170" t="n">
        <f aca="false">IF(J127=1,H127,0)</f>
        <v>0</v>
      </c>
      <c r="L127" s="170" t="n">
        <f aca="false">IF(J127=2,H127,0)</f>
        <v>0</v>
      </c>
      <c r="M127" s="170" t="n">
        <f aca="false">IF(J127=3,H127,0)</f>
        <v>0</v>
      </c>
      <c r="N127" s="170" t="n">
        <f aca="false">IF(J127=4,H127,0)</f>
        <v>0</v>
      </c>
      <c r="O127" s="170" t="n">
        <f aca="false">IF(J127=5,H127,0)</f>
        <v>0</v>
      </c>
      <c r="P127" s="170" t="n">
        <v>1</v>
      </c>
      <c r="Q127" s="170" t="n">
        <v>9</v>
      </c>
      <c r="R127" s="170" t="n">
        <v>9</v>
      </c>
      <c r="S127" s="170" t="n">
        <v>0</v>
      </c>
      <c r="AH127" s="208"/>
      <c r="AI127" s="208"/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8"/>
      <c r="AY127" s="208"/>
      <c r="AZ127" s="208"/>
      <c r="BA127" s="208"/>
      <c r="BB127" s="208"/>
      <c r="BC127" s="208"/>
      <c r="BD127" s="208"/>
      <c r="BE127" s="208"/>
      <c r="BF127" s="208"/>
      <c r="BG127" s="208"/>
      <c r="BH127" s="208"/>
      <c r="BI127" s="208"/>
      <c r="BJ127" s="208"/>
      <c r="BK127" s="208"/>
      <c r="BL127" s="208"/>
      <c r="BM127" s="208"/>
      <c r="BN127" s="208"/>
      <c r="BO127" s="208"/>
      <c r="BP127" s="208"/>
      <c r="BQ127" s="208"/>
      <c r="BR127" s="208"/>
      <c r="BS127" s="208"/>
      <c r="BT127" s="208"/>
      <c r="BU127" s="208"/>
      <c r="BV127" s="208"/>
      <c r="BW127" s="208"/>
      <c r="BX127" s="208"/>
    </row>
    <row r="128" customFormat="false" ht="10.5" hidden="false" customHeight="true" outlineLevel="0" collapsed="false">
      <c r="A128" s="263"/>
      <c r="B128" s="232"/>
      <c r="C128" s="243"/>
      <c r="D128" s="245"/>
      <c r="E128" s="237"/>
      <c r="F128" s="246"/>
      <c r="G128" s="239"/>
      <c r="H128" s="240"/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8"/>
      <c r="BE128" s="208"/>
      <c r="BF128" s="208"/>
      <c r="BG128" s="208"/>
      <c r="BH128" s="208"/>
      <c r="BI128" s="208"/>
      <c r="BJ128" s="208"/>
      <c r="BK128" s="208"/>
      <c r="BL128" s="208"/>
      <c r="BM128" s="208"/>
      <c r="BN128" s="208"/>
      <c r="BO128" s="208"/>
      <c r="BP128" s="208"/>
      <c r="BQ128" s="208"/>
      <c r="BR128" s="208"/>
      <c r="BS128" s="208"/>
      <c r="BT128" s="208"/>
      <c r="BU128" s="208"/>
      <c r="BV128" s="208"/>
      <c r="BW128" s="208"/>
      <c r="BX128" s="208"/>
    </row>
    <row r="129" customFormat="false" ht="10.5" hidden="false" customHeight="true" outlineLevel="0" collapsed="false">
      <c r="A129" s="221" t="s">
        <v>97</v>
      </c>
      <c r="B129" s="232"/>
      <c r="C129" s="202"/>
      <c r="D129" s="222" t="s">
        <v>150</v>
      </c>
      <c r="E129" s="204" t="s">
        <v>94</v>
      </c>
      <c r="F129" s="205" t="n">
        <v>4</v>
      </c>
      <c r="G129" s="206"/>
      <c r="H129" s="207" t="n">
        <f aca="false">F129*G129</f>
        <v>0</v>
      </c>
      <c r="J129" s="170" t="n">
        <v>4</v>
      </c>
      <c r="K129" s="170" t="n">
        <f aca="false">IF(J129=1,H129,0)</f>
        <v>0</v>
      </c>
      <c r="L129" s="170" t="n">
        <f aca="false">IF(J129=2,H129,0)</f>
        <v>0</v>
      </c>
      <c r="M129" s="170" t="n">
        <f aca="false">IF(J129=3,H129,0)</f>
        <v>0</v>
      </c>
      <c r="N129" s="170" t="n">
        <f aca="false">IF(J129=4,H129,0)</f>
        <v>0</v>
      </c>
      <c r="O129" s="170" t="n">
        <f aca="false">IF(J129=5,H129,0)</f>
        <v>0</v>
      </c>
      <c r="P129" s="170" t="n">
        <v>1</v>
      </c>
      <c r="Q129" s="170" t="n">
        <v>9</v>
      </c>
      <c r="R129" s="170" t="n">
        <v>9</v>
      </c>
      <c r="S129" s="170" t="n">
        <v>0</v>
      </c>
      <c r="AH129" s="208"/>
      <c r="AI129" s="208"/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8"/>
      <c r="AY129" s="208"/>
      <c r="AZ129" s="208"/>
      <c r="BA129" s="208"/>
      <c r="BB129" s="208"/>
      <c r="BC129" s="208"/>
      <c r="BD129" s="208"/>
      <c r="BE129" s="208"/>
      <c r="BF129" s="208"/>
      <c r="BG129" s="208"/>
      <c r="BH129" s="208"/>
      <c r="BI129" s="208"/>
      <c r="BJ129" s="208"/>
      <c r="BK129" s="208"/>
      <c r="BL129" s="208"/>
      <c r="BM129" s="208"/>
      <c r="BN129" s="208"/>
      <c r="BO129" s="208"/>
      <c r="BP129" s="208"/>
      <c r="BQ129" s="208"/>
      <c r="BR129" s="208"/>
      <c r="BS129" s="208"/>
      <c r="BT129" s="208"/>
      <c r="BU129" s="208"/>
      <c r="BV129" s="208"/>
      <c r="BW129" s="208"/>
      <c r="BX129" s="208"/>
    </row>
    <row r="130" customFormat="false" ht="10.5" hidden="false" customHeight="true" outlineLevel="0" collapsed="false">
      <c r="A130" s="221"/>
      <c r="B130" s="232"/>
      <c r="C130" s="243"/>
      <c r="D130" s="245"/>
      <c r="E130" s="237"/>
      <c r="F130" s="246"/>
      <c r="G130" s="260"/>
      <c r="H130" s="261"/>
      <c r="AH130" s="208"/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8"/>
      <c r="BC130" s="208"/>
      <c r="BD130" s="208"/>
      <c r="BE130" s="208"/>
      <c r="BF130" s="208"/>
      <c r="BG130" s="208"/>
      <c r="BH130" s="208"/>
      <c r="BI130" s="208"/>
      <c r="BJ130" s="208"/>
      <c r="BK130" s="208"/>
      <c r="BL130" s="208"/>
      <c r="BM130" s="208"/>
      <c r="BN130" s="208"/>
      <c r="BO130" s="208"/>
      <c r="BP130" s="208"/>
      <c r="BQ130" s="208"/>
      <c r="BR130" s="208"/>
      <c r="BS130" s="208"/>
      <c r="BT130" s="208"/>
      <c r="BU130" s="208"/>
      <c r="BV130" s="208"/>
      <c r="BW130" s="208"/>
      <c r="BX130" s="208"/>
    </row>
    <row r="131" customFormat="false" ht="10.5" hidden="false" customHeight="true" outlineLevel="0" collapsed="false">
      <c r="A131" s="221" t="s">
        <v>97</v>
      </c>
      <c r="B131" s="232"/>
      <c r="C131" s="202"/>
      <c r="D131" s="251" t="s">
        <v>151</v>
      </c>
      <c r="E131" s="204" t="s">
        <v>94</v>
      </c>
      <c r="F131" s="205" t="n">
        <v>4</v>
      </c>
      <c r="G131" s="206"/>
      <c r="H131" s="207" t="n">
        <f aca="false">F131*G131</f>
        <v>0</v>
      </c>
      <c r="J131" s="170" t="n">
        <v>4</v>
      </c>
      <c r="K131" s="170" t="n">
        <f aca="false">IF(J131=1,H131,0)</f>
        <v>0</v>
      </c>
      <c r="L131" s="170" t="n">
        <f aca="false">IF(J131=2,H131,0)</f>
        <v>0</v>
      </c>
      <c r="M131" s="170" t="n">
        <f aca="false">IF(J131=3,H131,0)</f>
        <v>0</v>
      </c>
      <c r="N131" s="170" t="n">
        <f aca="false">IF(J131=4,H131,0)</f>
        <v>0</v>
      </c>
      <c r="O131" s="170" t="n">
        <f aca="false">IF(J131=5,H131,0)</f>
        <v>0</v>
      </c>
      <c r="P131" s="170" t="n">
        <v>1</v>
      </c>
      <c r="Q131" s="170" t="n">
        <v>9</v>
      </c>
      <c r="R131" s="170" t="n">
        <v>9</v>
      </c>
      <c r="S131" s="170" t="n">
        <v>0</v>
      </c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8"/>
      <c r="AY131" s="208"/>
      <c r="AZ131" s="208"/>
      <c r="BA131" s="208"/>
      <c r="BB131" s="208"/>
      <c r="BC131" s="208"/>
      <c r="BD131" s="208"/>
      <c r="BE131" s="208"/>
      <c r="BF131" s="208"/>
      <c r="BG131" s="208"/>
      <c r="BH131" s="208"/>
      <c r="BI131" s="208"/>
      <c r="BJ131" s="208"/>
      <c r="BK131" s="208"/>
      <c r="BL131" s="208"/>
      <c r="BM131" s="208"/>
      <c r="BN131" s="208"/>
      <c r="BO131" s="208"/>
      <c r="BP131" s="208"/>
      <c r="BQ131" s="208"/>
      <c r="BR131" s="208"/>
      <c r="BS131" s="208"/>
      <c r="BT131" s="208"/>
      <c r="BU131" s="208"/>
      <c r="BV131" s="208"/>
      <c r="BW131" s="208"/>
      <c r="BX131" s="208"/>
    </row>
    <row r="132" customFormat="false" ht="10.5" hidden="false" customHeight="true" outlineLevel="0" collapsed="false">
      <c r="A132" s="221"/>
      <c r="B132" s="232"/>
      <c r="C132" s="243"/>
      <c r="D132" s="245"/>
      <c r="E132" s="237"/>
      <c r="F132" s="246"/>
      <c r="G132" s="260"/>
      <c r="H132" s="261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08"/>
      <c r="BC132" s="208"/>
      <c r="BD132" s="208"/>
      <c r="BE132" s="208"/>
      <c r="BF132" s="208"/>
      <c r="BG132" s="208"/>
      <c r="BH132" s="208"/>
      <c r="BI132" s="208"/>
      <c r="BJ132" s="208"/>
      <c r="BK132" s="208"/>
      <c r="BL132" s="208"/>
      <c r="BM132" s="208"/>
      <c r="BN132" s="208"/>
      <c r="BO132" s="208"/>
      <c r="BP132" s="208"/>
      <c r="BQ132" s="208"/>
      <c r="BR132" s="208"/>
      <c r="BS132" s="208"/>
      <c r="BT132" s="208"/>
      <c r="BU132" s="208"/>
      <c r="BV132" s="208"/>
      <c r="BW132" s="208"/>
      <c r="BX132" s="208"/>
    </row>
    <row r="133" customFormat="false" ht="10.5" hidden="false" customHeight="true" outlineLevel="0" collapsed="false">
      <c r="A133" s="221" t="s">
        <v>97</v>
      </c>
      <c r="B133" s="232"/>
      <c r="C133" s="202"/>
      <c r="D133" s="222" t="s">
        <v>153</v>
      </c>
      <c r="E133" s="204" t="s">
        <v>94</v>
      </c>
      <c r="F133" s="205" t="n">
        <v>2</v>
      </c>
      <c r="G133" s="206"/>
      <c r="H133" s="207" t="n">
        <f aca="false">F133*G133</f>
        <v>0</v>
      </c>
      <c r="J133" s="170" t="n">
        <v>4</v>
      </c>
      <c r="K133" s="170" t="n">
        <f aca="false">IF(J133=1,H133,0)</f>
        <v>0</v>
      </c>
      <c r="L133" s="170" t="n">
        <f aca="false">IF(J133=2,H133,0)</f>
        <v>0</v>
      </c>
      <c r="M133" s="170" t="n">
        <f aca="false">IF(J133=3,H133,0)</f>
        <v>0</v>
      </c>
      <c r="N133" s="170" t="n">
        <f aca="false">IF(J133=4,H133,0)</f>
        <v>0</v>
      </c>
      <c r="O133" s="170" t="n">
        <f aca="false">IF(J133=5,H133,0)</f>
        <v>0</v>
      </c>
      <c r="P133" s="170" t="n">
        <v>1</v>
      </c>
      <c r="Q133" s="170" t="n">
        <v>9</v>
      </c>
      <c r="R133" s="170" t="n">
        <v>9</v>
      </c>
      <c r="S133" s="170" t="n">
        <v>0</v>
      </c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  <c r="BI133" s="208"/>
      <c r="BJ133" s="208"/>
      <c r="BK133" s="208"/>
      <c r="BL133" s="208"/>
      <c r="BM133" s="208"/>
      <c r="BN133" s="208"/>
      <c r="BO133" s="208"/>
      <c r="BP133" s="208"/>
      <c r="BQ133" s="208"/>
      <c r="BR133" s="208"/>
      <c r="BS133" s="208"/>
      <c r="BT133" s="208"/>
      <c r="BU133" s="208"/>
      <c r="BV133" s="208"/>
      <c r="BW133" s="208"/>
      <c r="BX133" s="208"/>
    </row>
    <row r="134" customFormat="false" ht="10.5" hidden="false" customHeight="true" outlineLevel="0" collapsed="false">
      <c r="A134" s="221"/>
      <c r="B134" s="232"/>
      <c r="C134" s="243"/>
      <c r="D134" s="245"/>
      <c r="E134" s="237"/>
      <c r="F134" s="246"/>
      <c r="G134" s="260"/>
      <c r="H134" s="261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08"/>
      <c r="BB134" s="208"/>
      <c r="BC134" s="208"/>
      <c r="BD134" s="208"/>
      <c r="BE134" s="208"/>
      <c r="BF134" s="208"/>
      <c r="BG134" s="208"/>
      <c r="BH134" s="208"/>
      <c r="BI134" s="208"/>
      <c r="BJ134" s="208"/>
      <c r="BK134" s="208"/>
      <c r="BL134" s="208"/>
      <c r="BM134" s="208"/>
      <c r="BN134" s="208"/>
      <c r="BO134" s="208"/>
      <c r="BP134" s="208"/>
      <c r="BQ134" s="208"/>
      <c r="BR134" s="208"/>
      <c r="BS134" s="208"/>
      <c r="BT134" s="208"/>
      <c r="BU134" s="208"/>
      <c r="BV134" s="208"/>
      <c r="BW134" s="208"/>
      <c r="BX134" s="208"/>
    </row>
    <row r="135" customFormat="false" ht="10.5" hidden="false" customHeight="true" outlineLevel="0" collapsed="false">
      <c r="A135" s="221" t="s">
        <v>97</v>
      </c>
      <c r="B135" s="232"/>
      <c r="C135" s="202"/>
      <c r="D135" s="251" t="s">
        <v>154</v>
      </c>
      <c r="E135" s="204" t="s">
        <v>94</v>
      </c>
      <c r="F135" s="205" t="n">
        <v>2</v>
      </c>
      <c r="G135" s="206"/>
      <c r="H135" s="207" t="n">
        <f aca="false">F135*G135</f>
        <v>0</v>
      </c>
      <c r="J135" s="170" t="n">
        <v>4</v>
      </c>
      <c r="K135" s="170" t="n">
        <f aca="false">IF(J135=1,H135,0)</f>
        <v>0</v>
      </c>
      <c r="L135" s="170" t="n">
        <f aca="false">IF(J135=2,H135,0)</f>
        <v>0</v>
      </c>
      <c r="M135" s="170" t="n">
        <f aca="false">IF(J135=3,H135,0)</f>
        <v>0</v>
      </c>
      <c r="N135" s="170" t="n">
        <f aca="false">IF(J135=4,H135,0)</f>
        <v>0</v>
      </c>
      <c r="O135" s="170" t="n">
        <f aca="false">IF(J135=5,H135,0)</f>
        <v>0</v>
      </c>
      <c r="P135" s="170" t="n">
        <v>1</v>
      </c>
      <c r="Q135" s="170" t="n">
        <v>9</v>
      </c>
      <c r="R135" s="170" t="n">
        <v>9</v>
      </c>
      <c r="S135" s="170" t="n">
        <v>0</v>
      </c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8"/>
      <c r="BC135" s="208"/>
      <c r="BD135" s="208"/>
      <c r="BE135" s="208"/>
      <c r="BF135" s="208"/>
      <c r="BG135" s="208"/>
      <c r="BH135" s="208"/>
      <c r="BI135" s="208"/>
      <c r="BJ135" s="208"/>
      <c r="BK135" s="208"/>
      <c r="BL135" s="208"/>
      <c r="BM135" s="208"/>
      <c r="BN135" s="208"/>
      <c r="BO135" s="208"/>
      <c r="BP135" s="208"/>
      <c r="BQ135" s="208"/>
      <c r="BR135" s="208"/>
      <c r="BS135" s="208"/>
      <c r="BT135" s="208"/>
      <c r="BU135" s="208"/>
      <c r="BV135" s="208"/>
      <c r="BW135" s="208"/>
      <c r="BX135" s="208"/>
    </row>
    <row r="136" customFormat="false" ht="10.5" hidden="false" customHeight="true" outlineLevel="0" collapsed="false">
      <c r="A136" s="221"/>
      <c r="B136" s="232"/>
      <c r="C136" s="243"/>
      <c r="D136" s="245"/>
      <c r="E136" s="237"/>
      <c r="F136" s="246"/>
      <c r="G136" s="260"/>
      <c r="H136" s="261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8"/>
      <c r="AY136" s="208"/>
      <c r="AZ136" s="208"/>
      <c r="BA136" s="208"/>
      <c r="BB136" s="208"/>
      <c r="BC136" s="208"/>
      <c r="BD136" s="208"/>
      <c r="BE136" s="208"/>
      <c r="BF136" s="208"/>
      <c r="BG136" s="208"/>
      <c r="BH136" s="208"/>
      <c r="BI136" s="208"/>
      <c r="BJ136" s="208"/>
      <c r="BK136" s="208"/>
      <c r="BL136" s="208"/>
      <c r="BM136" s="208"/>
      <c r="BN136" s="208"/>
      <c r="BO136" s="208"/>
      <c r="BP136" s="208"/>
      <c r="BQ136" s="208"/>
      <c r="BR136" s="208"/>
      <c r="BS136" s="208"/>
      <c r="BT136" s="208"/>
      <c r="BU136" s="208"/>
      <c r="BV136" s="208"/>
      <c r="BW136" s="208"/>
      <c r="BX136" s="208"/>
    </row>
    <row r="137" customFormat="false" ht="10.5" hidden="false" customHeight="true" outlineLevel="0" collapsed="false">
      <c r="A137" s="221" t="s">
        <v>97</v>
      </c>
      <c r="B137" s="232"/>
      <c r="C137" s="202"/>
      <c r="D137" s="222" t="s">
        <v>155</v>
      </c>
      <c r="E137" s="204" t="s">
        <v>94</v>
      </c>
      <c r="F137" s="205" t="n">
        <v>4</v>
      </c>
      <c r="G137" s="206"/>
      <c r="H137" s="207" t="n">
        <f aca="false">F137*G137</f>
        <v>0</v>
      </c>
      <c r="J137" s="170" t="n">
        <v>4</v>
      </c>
      <c r="K137" s="170" t="n">
        <f aca="false">IF(J137=1,H137,0)</f>
        <v>0</v>
      </c>
      <c r="L137" s="170" t="n">
        <f aca="false">IF(J137=2,H137,0)</f>
        <v>0</v>
      </c>
      <c r="M137" s="170" t="n">
        <f aca="false">IF(J137=3,H137,0)</f>
        <v>0</v>
      </c>
      <c r="N137" s="170" t="n">
        <f aca="false">IF(J137=4,H137,0)</f>
        <v>0</v>
      </c>
      <c r="O137" s="170" t="n">
        <f aca="false">IF(J137=5,H137,0)</f>
        <v>0</v>
      </c>
      <c r="P137" s="170" t="n">
        <v>1</v>
      </c>
      <c r="Q137" s="170" t="n">
        <v>9</v>
      </c>
      <c r="R137" s="170" t="n">
        <v>9</v>
      </c>
      <c r="S137" s="170" t="n">
        <v>0</v>
      </c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08"/>
      <c r="BC137" s="208"/>
      <c r="BD137" s="208"/>
      <c r="BE137" s="208"/>
      <c r="BF137" s="208"/>
      <c r="BG137" s="208"/>
      <c r="BH137" s="208"/>
      <c r="BI137" s="208"/>
      <c r="BJ137" s="208"/>
      <c r="BK137" s="208"/>
      <c r="BL137" s="208"/>
      <c r="BM137" s="208"/>
      <c r="BN137" s="208"/>
      <c r="BO137" s="208"/>
      <c r="BP137" s="208"/>
      <c r="BQ137" s="208"/>
      <c r="BR137" s="208"/>
      <c r="BS137" s="208"/>
      <c r="BT137" s="208"/>
      <c r="BU137" s="208"/>
      <c r="BV137" s="208"/>
      <c r="BW137" s="208"/>
      <c r="BX137" s="208"/>
    </row>
    <row r="138" customFormat="false" ht="10.5" hidden="false" customHeight="true" outlineLevel="0" collapsed="false">
      <c r="A138" s="221"/>
      <c r="B138" s="232"/>
      <c r="C138" s="243"/>
      <c r="D138" s="245"/>
      <c r="E138" s="237"/>
      <c r="F138" s="246"/>
      <c r="G138" s="260"/>
      <c r="H138" s="261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8"/>
      <c r="AY138" s="208"/>
      <c r="AZ138" s="208"/>
      <c r="BA138" s="208"/>
      <c r="BB138" s="208"/>
      <c r="BC138" s="208"/>
      <c r="BD138" s="208"/>
      <c r="BE138" s="208"/>
      <c r="BF138" s="208"/>
      <c r="BG138" s="208"/>
      <c r="BH138" s="208"/>
      <c r="BI138" s="208"/>
      <c r="BJ138" s="208"/>
      <c r="BK138" s="208"/>
      <c r="BL138" s="208"/>
      <c r="BM138" s="208"/>
      <c r="BN138" s="208"/>
      <c r="BO138" s="208"/>
      <c r="BP138" s="208"/>
      <c r="BQ138" s="208"/>
      <c r="BR138" s="208"/>
      <c r="BS138" s="208"/>
      <c r="BT138" s="208"/>
      <c r="BU138" s="208"/>
      <c r="BV138" s="208"/>
      <c r="BW138" s="208"/>
      <c r="BX138" s="208"/>
    </row>
    <row r="139" customFormat="false" ht="10.5" hidden="false" customHeight="true" outlineLevel="0" collapsed="false">
      <c r="A139" s="221" t="s">
        <v>97</v>
      </c>
      <c r="B139" s="232"/>
      <c r="C139" s="202"/>
      <c r="D139" s="222" t="s">
        <v>140</v>
      </c>
      <c r="E139" s="204" t="s">
        <v>135</v>
      </c>
      <c r="F139" s="205" t="n">
        <v>130</v>
      </c>
      <c r="G139" s="206"/>
      <c r="H139" s="207" t="n">
        <f aca="false">F139*G139</f>
        <v>0</v>
      </c>
      <c r="J139" s="170" t="n">
        <v>4</v>
      </c>
      <c r="K139" s="170" t="n">
        <f aca="false">IF(J139=1,H139,0)</f>
        <v>0</v>
      </c>
      <c r="L139" s="170" t="n">
        <f aca="false">IF(J139=2,H139,0)</f>
        <v>0</v>
      </c>
      <c r="M139" s="170" t="n">
        <f aca="false">IF(J139=3,H139,0)</f>
        <v>0</v>
      </c>
      <c r="N139" s="170" t="n">
        <f aca="false">IF(J139=4,H139,0)</f>
        <v>0</v>
      </c>
      <c r="O139" s="170" t="n">
        <f aca="false">IF(J139=5,H139,0)</f>
        <v>0</v>
      </c>
      <c r="P139" s="170" t="n">
        <v>1</v>
      </c>
      <c r="Q139" s="170" t="n">
        <v>9</v>
      </c>
      <c r="R139" s="170" t="n">
        <v>9</v>
      </c>
      <c r="S139" s="170" t="n">
        <v>0</v>
      </c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8"/>
      <c r="AY139" s="208"/>
      <c r="AZ139" s="208"/>
      <c r="BA139" s="208"/>
      <c r="BB139" s="208"/>
      <c r="BC139" s="208"/>
      <c r="BD139" s="208"/>
      <c r="BE139" s="208"/>
      <c r="BF139" s="208"/>
      <c r="BG139" s="208"/>
      <c r="BH139" s="208"/>
      <c r="BI139" s="208"/>
      <c r="BJ139" s="208"/>
      <c r="BK139" s="208"/>
      <c r="BL139" s="208"/>
      <c r="BM139" s="208"/>
      <c r="BN139" s="208"/>
      <c r="BO139" s="208"/>
      <c r="BP139" s="208"/>
      <c r="BQ139" s="208"/>
      <c r="BR139" s="208"/>
      <c r="BS139" s="208"/>
      <c r="BT139" s="208"/>
      <c r="BU139" s="208"/>
      <c r="BV139" s="208"/>
      <c r="BW139" s="208"/>
      <c r="BX139" s="208"/>
    </row>
    <row r="140" customFormat="false" ht="10.5" hidden="false" customHeight="true" outlineLevel="0" collapsed="false">
      <c r="A140" s="221"/>
      <c r="B140" s="232"/>
      <c r="C140" s="243"/>
      <c r="D140" s="245" t="s">
        <v>141</v>
      </c>
      <c r="E140" s="237"/>
      <c r="F140" s="246"/>
      <c r="G140" s="260"/>
      <c r="H140" s="261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  <c r="BH140" s="208"/>
      <c r="BI140" s="208"/>
      <c r="BJ140" s="208"/>
      <c r="BK140" s="208"/>
      <c r="BL140" s="208"/>
      <c r="BM140" s="208"/>
      <c r="BN140" s="208"/>
      <c r="BO140" s="208"/>
      <c r="BP140" s="208"/>
      <c r="BQ140" s="208"/>
      <c r="BR140" s="208"/>
      <c r="BS140" s="208"/>
      <c r="BT140" s="208"/>
      <c r="BU140" s="208"/>
      <c r="BV140" s="208"/>
      <c r="BW140" s="208"/>
      <c r="BX140" s="208"/>
    </row>
    <row r="141" customFormat="false" ht="10.5" hidden="false" customHeight="true" outlineLevel="0" collapsed="false">
      <c r="A141" s="221" t="s">
        <v>97</v>
      </c>
      <c r="B141" s="232"/>
      <c r="C141" s="202"/>
      <c r="D141" s="222" t="s">
        <v>156</v>
      </c>
      <c r="E141" s="204" t="s">
        <v>135</v>
      </c>
      <c r="F141" s="205" t="n">
        <v>16</v>
      </c>
      <c r="G141" s="206"/>
      <c r="H141" s="207" t="n">
        <f aca="false">F141*G141</f>
        <v>0</v>
      </c>
      <c r="J141" s="170" t="n">
        <v>4</v>
      </c>
      <c r="K141" s="170" t="n">
        <f aca="false">IF(J141=1,H141,0)</f>
        <v>0</v>
      </c>
      <c r="L141" s="170" t="n">
        <f aca="false">IF(J141=2,H141,0)</f>
        <v>0</v>
      </c>
      <c r="M141" s="170" t="n">
        <f aca="false">IF(J141=3,H141,0)</f>
        <v>0</v>
      </c>
      <c r="N141" s="170" t="n">
        <f aca="false">IF(J141=4,H141,0)</f>
        <v>0</v>
      </c>
      <c r="O141" s="170" t="n">
        <f aca="false">IF(J141=5,H141,0)</f>
        <v>0</v>
      </c>
      <c r="P141" s="170" t="n">
        <v>1</v>
      </c>
      <c r="Q141" s="170" t="n">
        <v>9</v>
      </c>
      <c r="R141" s="170" t="n">
        <v>9</v>
      </c>
      <c r="S141" s="170" t="n">
        <v>0</v>
      </c>
      <c r="AH141" s="208"/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208"/>
      <c r="AV141" s="208"/>
      <c r="AW141" s="208"/>
      <c r="AX141" s="208"/>
      <c r="AY141" s="208"/>
      <c r="AZ141" s="208"/>
      <c r="BA141" s="208"/>
      <c r="BB141" s="208"/>
      <c r="BC141" s="208"/>
      <c r="BD141" s="208"/>
      <c r="BE141" s="208"/>
      <c r="BF141" s="208"/>
      <c r="BG141" s="208"/>
      <c r="BH141" s="208"/>
      <c r="BI141" s="208"/>
      <c r="BJ141" s="208"/>
      <c r="BK141" s="208"/>
      <c r="BL141" s="208"/>
      <c r="BM141" s="208"/>
      <c r="BN141" s="208"/>
      <c r="BO141" s="208"/>
      <c r="BP141" s="208"/>
      <c r="BQ141" s="208"/>
      <c r="BR141" s="208"/>
      <c r="BS141" s="208"/>
      <c r="BT141" s="208"/>
      <c r="BU141" s="208"/>
      <c r="BV141" s="208"/>
      <c r="BW141" s="208"/>
      <c r="BX141" s="208"/>
    </row>
    <row r="142" customFormat="false" ht="10.5" hidden="false" customHeight="true" outlineLevel="0" collapsed="false">
      <c r="A142" s="221"/>
      <c r="B142" s="232"/>
      <c r="C142" s="243"/>
      <c r="D142" s="245" t="s">
        <v>157</v>
      </c>
      <c r="E142" s="237"/>
      <c r="F142" s="246"/>
      <c r="G142" s="260"/>
      <c r="H142" s="261"/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208"/>
      <c r="AV142" s="208"/>
      <c r="AW142" s="208"/>
      <c r="AX142" s="208"/>
      <c r="AY142" s="208"/>
      <c r="AZ142" s="208"/>
      <c r="BA142" s="208"/>
      <c r="BB142" s="208"/>
      <c r="BC142" s="208"/>
      <c r="BD142" s="208"/>
      <c r="BE142" s="208"/>
      <c r="BF142" s="208"/>
      <c r="BG142" s="208"/>
      <c r="BH142" s="208"/>
      <c r="BI142" s="208"/>
      <c r="BJ142" s="208"/>
      <c r="BK142" s="208"/>
      <c r="BL142" s="208"/>
      <c r="BM142" s="208"/>
      <c r="BN142" s="208"/>
      <c r="BO142" s="208"/>
      <c r="BP142" s="208"/>
      <c r="BQ142" s="208"/>
      <c r="BR142" s="208"/>
      <c r="BS142" s="208"/>
      <c r="BT142" s="208"/>
      <c r="BU142" s="208"/>
      <c r="BV142" s="208"/>
      <c r="BW142" s="208"/>
      <c r="BX142" s="208"/>
    </row>
    <row r="143" customFormat="false" ht="10.5" hidden="false" customHeight="true" outlineLevel="0" collapsed="false">
      <c r="A143" s="221" t="s">
        <v>97</v>
      </c>
      <c r="B143" s="232"/>
      <c r="C143" s="202"/>
      <c r="D143" s="222" t="s">
        <v>162</v>
      </c>
      <c r="E143" s="204" t="s">
        <v>94</v>
      </c>
      <c r="F143" s="205" t="n">
        <v>1</v>
      </c>
      <c r="G143" s="206"/>
      <c r="H143" s="207" t="n">
        <f aca="false">F143*G143</f>
        <v>0</v>
      </c>
      <c r="J143" s="170" t="n">
        <v>4</v>
      </c>
      <c r="K143" s="170" t="n">
        <f aca="false">IF(J143=1,H143,0)</f>
        <v>0</v>
      </c>
      <c r="L143" s="170" t="n">
        <f aca="false">IF(J143=2,H143,0)</f>
        <v>0</v>
      </c>
      <c r="M143" s="170" t="n">
        <f aca="false">IF(J143=3,H143,0)</f>
        <v>0</v>
      </c>
      <c r="N143" s="170" t="n">
        <f aca="false">IF(J143=4,H143,0)</f>
        <v>0</v>
      </c>
      <c r="O143" s="170" t="n">
        <f aca="false">IF(J143=5,H143,0)</f>
        <v>0</v>
      </c>
      <c r="P143" s="170" t="n">
        <v>1</v>
      </c>
      <c r="Q143" s="170" t="n">
        <v>9</v>
      </c>
      <c r="R143" s="170" t="n">
        <v>9</v>
      </c>
      <c r="S143" s="170" t="n">
        <v>0</v>
      </c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208"/>
      <c r="AV143" s="208"/>
      <c r="AW143" s="208"/>
      <c r="AX143" s="208"/>
      <c r="AY143" s="208"/>
      <c r="AZ143" s="208"/>
      <c r="BA143" s="208"/>
      <c r="BB143" s="208"/>
      <c r="BC143" s="208"/>
      <c r="BD143" s="208"/>
      <c r="BE143" s="208"/>
      <c r="BF143" s="208"/>
      <c r="BG143" s="208"/>
      <c r="BH143" s="208"/>
      <c r="BI143" s="208"/>
      <c r="BJ143" s="208"/>
      <c r="BK143" s="208"/>
      <c r="BL143" s="208"/>
      <c r="BM143" s="208"/>
      <c r="BN143" s="208"/>
      <c r="BO143" s="208"/>
      <c r="BP143" s="208"/>
      <c r="BQ143" s="208"/>
      <c r="BR143" s="208"/>
      <c r="BS143" s="208"/>
      <c r="BT143" s="208"/>
      <c r="BU143" s="208"/>
      <c r="BV143" s="208"/>
      <c r="BW143" s="208"/>
      <c r="BX143" s="208"/>
    </row>
    <row r="144" customFormat="false" ht="10.5" hidden="false" customHeight="true" outlineLevel="0" collapsed="false">
      <c r="A144" s="221"/>
      <c r="B144" s="232"/>
      <c r="C144" s="243"/>
      <c r="D144" s="245" t="s">
        <v>163</v>
      </c>
      <c r="E144" s="237"/>
      <c r="F144" s="246"/>
      <c r="G144" s="260"/>
      <c r="H144" s="261"/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8"/>
      <c r="AY144" s="208"/>
      <c r="AZ144" s="208"/>
      <c r="BA144" s="208"/>
      <c r="BB144" s="208"/>
      <c r="BC144" s="208"/>
      <c r="BD144" s="208"/>
      <c r="BE144" s="208"/>
      <c r="BF144" s="208"/>
      <c r="BG144" s="208"/>
      <c r="BH144" s="208"/>
      <c r="BI144" s="208"/>
      <c r="BJ144" s="208"/>
      <c r="BK144" s="208"/>
      <c r="BL144" s="208"/>
      <c r="BM144" s="208"/>
      <c r="BN144" s="208"/>
      <c r="BO144" s="208"/>
      <c r="BP144" s="208"/>
      <c r="BQ144" s="208"/>
      <c r="BR144" s="208"/>
      <c r="BS144" s="208"/>
      <c r="BT144" s="208"/>
      <c r="BU144" s="208"/>
      <c r="BV144" s="208"/>
      <c r="BW144" s="208"/>
      <c r="BX144" s="208"/>
    </row>
    <row r="145" customFormat="false" ht="10.5" hidden="false" customHeight="true" outlineLevel="0" collapsed="false">
      <c r="A145" s="221" t="s">
        <v>97</v>
      </c>
      <c r="B145" s="232"/>
      <c r="C145" s="202"/>
      <c r="D145" s="222" t="s">
        <v>164</v>
      </c>
      <c r="E145" s="204" t="s">
        <v>94</v>
      </c>
      <c r="F145" s="205" t="n">
        <v>1</v>
      </c>
      <c r="G145" s="206"/>
      <c r="H145" s="207" t="n">
        <f aca="false">F145*G145</f>
        <v>0</v>
      </c>
      <c r="J145" s="170" t="n">
        <v>4</v>
      </c>
      <c r="K145" s="170" t="n">
        <f aca="false">IF(J145=1,H145,0)</f>
        <v>0</v>
      </c>
      <c r="L145" s="170" t="n">
        <f aca="false">IF(J145=2,H145,0)</f>
        <v>0</v>
      </c>
      <c r="M145" s="170" t="n">
        <f aca="false">IF(J145=3,H145,0)</f>
        <v>0</v>
      </c>
      <c r="N145" s="170" t="n">
        <f aca="false">IF(J145=4,H145,0)</f>
        <v>0</v>
      </c>
      <c r="O145" s="170" t="n">
        <f aca="false">IF(J145=5,H145,0)</f>
        <v>0</v>
      </c>
      <c r="P145" s="170" t="n">
        <v>1</v>
      </c>
      <c r="Q145" s="170" t="n">
        <v>9</v>
      </c>
      <c r="R145" s="170" t="n">
        <v>9</v>
      </c>
      <c r="S145" s="170" t="n">
        <v>0</v>
      </c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  <c r="BI145" s="208"/>
      <c r="BJ145" s="208"/>
      <c r="BK145" s="208"/>
      <c r="BL145" s="208"/>
      <c r="BM145" s="208"/>
      <c r="BN145" s="208"/>
      <c r="BO145" s="208"/>
      <c r="BP145" s="208"/>
      <c r="BQ145" s="208"/>
      <c r="BR145" s="208"/>
      <c r="BS145" s="208"/>
      <c r="BT145" s="208"/>
      <c r="BU145" s="208"/>
      <c r="BV145" s="208"/>
      <c r="BW145" s="208"/>
      <c r="BX145" s="208"/>
    </row>
    <row r="146" customFormat="false" ht="10.5" hidden="false" customHeight="true" outlineLevel="0" collapsed="false">
      <c r="A146" s="221"/>
      <c r="B146" s="232"/>
      <c r="C146" s="243"/>
      <c r="D146" s="245" t="s">
        <v>165</v>
      </c>
      <c r="E146" s="237"/>
      <c r="F146" s="246"/>
      <c r="G146" s="260"/>
      <c r="H146" s="261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  <c r="BI146" s="208"/>
      <c r="BJ146" s="208"/>
      <c r="BK146" s="208"/>
      <c r="BL146" s="208"/>
      <c r="BM146" s="208"/>
      <c r="BN146" s="208"/>
      <c r="BO146" s="208"/>
      <c r="BP146" s="208"/>
      <c r="BQ146" s="208"/>
      <c r="BR146" s="208"/>
      <c r="BS146" s="208"/>
      <c r="BT146" s="208"/>
      <c r="BU146" s="208"/>
      <c r="BV146" s="208"/>
      <c r="BW146" s="208"/>
      <c r="BX146" s="208"/>
    </row>
    <row r="147" customFormat="false" ht="10.5" hidden="false" customHeight="true" outlineLevel="0" collapsed="false">
      <c r="A147" s="221" t="s">
        <v>97</v>
      </c>
      <c r="B147" s="232"/>
      <c r="C147" s="202"/>
      <c r="D147" s="222" t="s">
        <v>148</v>
      </c>
      <c r="E147" s="204" t="s">
        <v>135</v>
      </c>
      <c r="F147" s="205" t="n">
        <v>60</v>
      </c>
      <c r="G147" s="206"/>
      <c r="H147" s="207" t="n">
        <f aca="false">F147*G147</f>
        <v>0</v>
      </c>
      <c r="J147" s="170" t="n">
        <v>4</v>
      </c>
      <c r="K147" s="170" t="n">
        <f aca="false">IF(J147=1,H147,0)</f>
        <v>0</v>
      </c>
      <c r="L147" s="170" t="n">
        <f aca="false">IF(J147=2,H147,0)</f>
        <v>0</v>
      </c>
      <c r="M147" s="170" t="n">
        <f aca="false">IF(J147=3,H147,0)</f>
        <v>0</v>
      </c>
      <c r="N147" s="170" t="n">
        <f aca="false">IF(J147=4,H147,0)</f>
        <v>0</v>
      </c>
      <c r="O147" s="170" t="n">
        <f aca="false">IF(J147=5,H147,0)</f>
        <v>0</v>
      </c>
      <c r="P147" s="170" t="n">
        <v>1</v>
      </c>
      <c r="Q147" s="170" t="n">
        <v>9</v>
      </c>
      <c r="R147" s="170" t="n">
        <v>9</v>
      </c>
      <c r="S147" s="170" t="n">
        <v>0</v>
      </c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  <c r="BI147" s="208"/>
      <c r="BJ147" s="208"/>
      <c r="BK147" s="208"/>
      <c r="BL147" s="208"/>
      <c r="BM147" s="208"/>
      <c r="BN147" s="208"/>
      <c r="BO147" s="208"/>
      <c r="BP147" s="208"/>
      <c r="BQ147" s="208"/>
      <c r="BR147" s="208"/>
      <c r="BS147" s="208"/>
      <c r="BT147" s="208"/>
      <c r="BU147" s="208"/>
      <c r="BV147" s="208"/>
      <c r="BW147" s="208"/>
      <c r="BX147" s="208"/>
    </row>
    <row r="148" customFormat="false" ht="10.5" hidden="false" customHeight="true" outlineLevel="0" collapsed="false">
      <c r="A148" s="221"/>
      <c r="B148" s="232"/>
      <c r="C148" s="243"/>
      <c r="D148" s="245" t="s">
        <v>149</v>
      </c>
      <c r="E148" s="237"/>
      <c r="F148" s="246"/>
      <c r="G148" s="206"/>
      <c r="H148" s="240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  <c r="BI148" s="208"/>
      <c r="BJ148" s="208"/>
      <c r="BK148" s="208"/>
      <c r="BL148" s="208"/>
      <c r="BM148" s="208"/>
      <c r="BN148" s="208"/>
      <c r="BO148" s="208"/>
      <c r="BP148" s="208"/>
      <c r="BQ148" s="208"/>
      <c r="BR148" s="208"/>
      <c r="BS148" s="208"/>
      <c r="BT148" s="208"/>
      <c r="BU148" s="208"/>
      <c r="BV148" s="208"/>
      <c r="BW148" s="208"/>
      <c r="BX148" s="208"/>
    </row>
    <row r="149" customFormat="false" ht="10.5" hidden="false" customHeight="true" outlineLevel="0" collapsed="false">
      <c r="A149" s="263" t="s">
        <v>97</v>
      </c>
      <c r="B149" s="232"/>
      <c r="C149" s="202"/>
      <c r="D149" s="222" t="s">
        <v>166</v>
      </c>
      <c r="E149" s="204" t="s">
        <v>64</v>
      </c>
      <c r="F149" s="205" t="n">
        <v>8</v>
      </c>
      <c r="G149" s="206"/>
      <c r="H149" s="207" t="n">
        <f aca="false">ROUND(SUM(H83:H148)*F149%,0)</f>
        <v>0</v>
      </c>
      <c r="J149" s="170" t="n">
        <v>4</v>
      </c>
      <c r="K149" s="170" t="n">
        <f aca="false">IF(J149=1,H149,0)</f>
        <v>0</v>
      </c>
      <c r="L149" s="170" t="n">
        <f aca="false">IF(J149=2,H149,0)</f>
        <v>0</v>
      </c>
      <c r="M149" s="170" t="n">
        <f aca="false">IF(J149=3,H149,0)</f>
        <v>0</v>
      </c>
      <c r="N149" s="170" t="n">
        <f aca="false">IF(J149=4,H149,0)</f>
        <v>0</v>
      </c>
      <c r="O149" s="170" t="n">
        <f aca="false">IF(J149=5,H149,0)</f>
        <v>0</v>
      </c>
      <c r="P149" s="170" t="n">
        <v>1</v>
      </c>
      <c r="Q149" s="170" t="n">
        <v>9</v>
      </c>
      <c r="R149" s="170" t="n">
        <v>9</v>
      </c>
      <c r="S149" s="170" t="n">
        <v>0</v>
      </c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  <c r="BI149" s="208"/>
      <c r="BJ149" s="208"/>
      <c r="BK149" s="208"/>
      <c r="BL149" s="208"/>
      <c r="BM149" s="208"/>
      <c r="BN149" s="208"/>
      <c r="BO149" s="208"/>
      <c r="BP149" s="208"/>
      <c r="BQ149" s="208"/>
      <c r="BR149" s="208"/>
      <c r="BS149" s="208"/>
      <c r="BT149" s="208"/>
      <c r="BU149" s="208"/>
      <c r="BV149" s="208"/>
      <c r="BW149" s="208"/>
      <c r="BX149" s="208"/>
      <c r="BY149" s="209" t="n">
        <v>1</v>
      </c>
      <c r="BZ149" s="209" t="n">
        <v>9</v>
      </c>
    </row>
    <row r="150" customFormat="false" ht="10.5" hidden="false" customHeight="true" outlineLevel="0" collapsed="false">
      <c r="A150" s="263"/>
      <c r="B150" s="232"/>
      <c r="C150" s="243"/>
      <c r="D150" s="245"/>
      <c r="E150" s="237"/>
      <c r="F150" s="253"/>
      <c r="G150" s="239"/>
      <c r="H150" s="240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  <c r="BI150" s="208"/>
      <c r="BJ150" s="208"/>
      <c r="BK150" s="208"/>
      <c r="BL150" s="208"/>
      <c r="BM150" s="208"/>
      <c r="BN150" s="208"/>
      <c r="BO150" s="208"/>
      <c r="BP150" s="208"/>
      <c r="BQ150" s="208"/>
      <c r="BR150" s="208"/>
      <c r="BS150" s="208"/>
      <c r="BT150" s="208"/>
      <c r="BU150" s="208"/>
      <c r="BV150" s="208"/>
      <c r="BW150" s="208"/>
      <c r="BX150" s="208"/>
    </row>
    <row r="151" s="220" customFormat="true" ht="10.5" hidden="false" customHeight="true" outlineLevel="0" collapsed="false">
      <c r="A151" s="265"/>
      <c r="B151" s="265"/>
      <c r="C151" s="266" t="s">
        <v>100</v>
      </c>
      <c r="D151" s="267" t="str">
        <f aca="false">CONCATENATE(C17," ",D17)</f>
        <v>800-741 Elektromontáže</v>
      </c>
      <c r="E151" s="268"/>
      <c r="F151" s="269"/>
      <c r="G151" s="270"/>
      <c r="H151" s="271" t="n">
        <f aca="false">SUM(H17:H150)</f>
        <v>0</v>
      </c>
      <c r="I151" s="217"/>
      <c r="J151" s="218"/>
      <c r="K151" s="218" t="n">
        <f aca="false">SUM(K17:K150)</f>
        <v>0</v>
      </c>
      <c r="L151" s="218" t="n">
        <f aca="false">SUM(L17:L150)</f>
        <v>0</v>
      </c>
      <c r="M151" s="218" t="n">
        <f aca="false">SUM(M17:M150)</f>
        <v>0</v>
      </c>
      <c r="N151" s="218" t="n">
        <f aca="false">SUM(N17:N150)</f>
        <v>0</v>
      </c>
      <c r="O151" s="218" t="n">
        <f aca="false">SUM(O17:O150)</f>
        <v>0</v>
      </c>
      <c r="P151" s="218"/>
      <c r="Q151" s="218"/>
      <c r="R151" s="218"/>
      <c r="S151" s="218" t="n">
        <f aca="false">SUM(K151:R151)</f>
        <v>0</v>
      </c>
      <c r="T151" s="219"/>
      <c r="U151" s="219"/>
      <c r="V151" s="219"/>
      <c r="W151" s="219"/>
      <c r="X151" s="219"/>
      <c r="Y151" s="219"/>
      <c r="Z151" s="219"/>
    </row>
    <row r="152" s="220" customFormat="true" ht="10.5" hidden="false" customHeight="true" outlineLevel="0" collapsed="false">
      <c r="A152" s="254"/>
      <c r="B152" s="254"/>
      <c r="C152" s="255"/>
      <c r="D152" s="256"/>
      <c r="E152" s="254"/>
      <c r="F152" s="257"/>
      <c r="G152" s="258"/>
      <c r="H152" s="259"/>
      <c r="I152" s="217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9"/>
      <c r="U152" s="219"/>
      <c r="V152" s="219"/>
      <c r="W152" s="219"/>
      <c r="X152" s="219"/>
      <c r="Y152" s="219"/>
      <c r="Z152" s="219"/>
    </row>
    <row r="153" customFormat="false" ht="10.5" hidden="false" customHeight="true" outlineLevel="0" collapsed="false">
      <c r="A153" s="190"/>
      <c r="B153" s="190" t="s">
        <v>81</v>
      </c>
      <c r="C153" s="191" t="s">
        <v>82</v>
      </c>
      <c r="D153" s="191" t="s">
        <v>83</v>
      </c>
      <c r="E153" s="191" t="s">
        <v>84</v>
      </c>
      <c r="F153" s="191" t="s">
        <v>85</v>
      </c>
      <c r="G153" s="191" t="s">
        <v>86</v>
      </c>
      <c r="H153" s="192" t="s">
        <v>87</v>
      </c>
    </row>
    <row r="154" customFormat="false" ht="10.5" hidden="false" customHeight="true" outlineLevel="0" collapsed="false">
      <c r="A154" s="272"/>
      <c r="B154" s="272" t="s">
        <v>88</v>
      </c>
      <c r="C154" s="273" t="s">
        <v>167</v>
      </c>
      <c r="D154" s="195" t="s">
        <v>168</v>
      </c>
      <c r="E154" s="196"/>
      <c r="F154" s="198"/>
      <c r="G154" s="198"/>
      <c r="H154" s="199"/>
    </row>
    <row r="155" customFormat="false" ht="10.5" hidden="false" customHeight="true" outlineLevel="0" collapsed="false">
      <c r="A155" s="231" t="s">
        <v>91</v>
      </c>
      <c r="B155" s="232"/>
      <c r="C155" s="202"/>
      <c r="D155" s="222" t="s">
        <v>169</v>
      </c>
      <c r="E155" s="204" t="s">
        <v>170</v>
      </c>
      <c r="F155" s="205" t="n">
        <v>90</v>
      </c>
      <c r="G155" s="206"/>
      <c r="H155" s="207" t="n">
        <f aca="false">F155*G155</f>
        <v>0</v>
      </c>
      <c r="J155" s="170" t="n">
        <v>3</v>
      </c>
      <c r="K155" s="170" t="n">
        <f aca="false">IF(J155=1,H155,0)</f>
        <v>0</v>
      </c>
      <c r="L155" s="170" t="n">
        <f aca="false">IF(J155=2,H155,0)</f>
        <v>0</v>
      </c>
      <c r="M155" s="170" t="n">
        <f aca="false">IF(J155=3,H155,0)</f>
        <v>0</v>
      </c>
      <c r="N155" s="170" t="n">
        <f aca="false">IF(J155=4,H155,0)</f>
        <v>0</v>
      </c>
      <c r="O155" s="170" t="n">
        <f aca="false">IF(J155=5,H155,0)</f>
        <v>0</v>
      </c>
      <c r="P155" s="170" t="n">
        <v>3</v>
      </c>
      <c r="Q155" s="170" t="n">
        <v>9</v>
      </c>
      <c r="R155" s="170" t="s">
        <v>104</v>
      </c>
      <c r="S155" s="170" t="n">
        <v>0</v>
      </c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  <c r="BI155" s="208"/>
      <c r="BJ155" s="208"/>
      <c r="BK155" s="208"/>
      <c r="BL155" s="208"/>
      <c r="BM155" s="208"/>
      <c r="BN155" s="208"/>
      <c r="BO155" s="208"/>
      <c r="BP155" s="208"/>
      <c r="BQ155" s="208"/>
      <c r="BR155" s="208"/>
      <c r="BS155" s="208"/>
      <c r="BT155" s="208"/>
      <c r="BU155" s="208"/>
      <c r="BV155" s="208"/>
      <c r="BW155" s="208"/>
      <c r="BX155" s="208"/>
      <c r="BY155" s="209" t="n">
        <v>3</v>
      </c>
      <c r="BZ155" s="209" t="n">
        <v>9</v>
      </c>
    </row>
    <row r="156" customFormat="false" ht="10.5" hidden="false" customHeight="true" outlineLevel="0" collapsed="false">
      <c r="A156" s="231"/>
      <c r="B156" s="232"/>
      <c r="C156" s="243"/>
      <c r="D156" s="247"/>
      <c r="E156" s="237"/>
      <c r="F156" s="246"/>
      <c r="G156" s="239"/>
      <c r="H156" s="240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  <c r="BI156" s="208"/>
      <c r="BJ156" s="208"/>
      <c r="BK156" s="208"/>
      <c r="BL156" s="208"/>
      <c r="BM156" s="208"/>
      <c r="BN156" s="208"/>
      <c r="BO156" s="208"/>
      <c r="BP156" s="208"/>
      <c r="BQ156" s="208"/>
      <c r="BR156" s="208"/>
      <c r="BS156" s="208"/>
      <c r="BT156" s="208"/>
      <c r="BU156" s="208"/>
      <c r="BV156" s="208"/>
      <c r="BW156" s="208"/>
      <c r="BX156" s="208"/>
    </row>
    <row r="157" customFormat="false" ht="10.5" hidden="false" customHeight="true" outlineLevel="0" collapsed="false">
      <c r="A157" s="231" t="s">
        <v>91</v>
      </c>
      <c r="B157" s="232"/>
      <c r="C157" s="202"/>
      <c r="D157" s="222" t="s">
        <v>171</v>
      </c>
      <c r="E157" s="204" t="s">
        <v>94</v>
      </c>
      <c r="F157" s="205" t="n">
        <v>2</v>
      </c>
      <c r="G157" s="206"/>
      <c r="H157" s="207" t="n">
        <f aca="false">F157*G157</f>
        <v>0</v>
      </c>
      <c r="J157" s="170" t="n">
        <v>3</v>
      </c>
      <c r="K157" s="170" t="n">
        <f aca="false">IF(J157=1,H157,0)</f>
        <v>0</v>
      </c>
      <c r="L157" s="170" t="n">
        <f aca="false">IF(J157=2,H157,0)</f>
        <v>0</v>
      </c>
      <c r="M157" s="170" t="n">
        <f aca="false">IF(J157=3,H157,0)</f>
        <v>0</v>
      </c>
      <c r="N157" s="170" t="n">
        <f aca="false">IF(J157=4,H157,0)</f>
        <v>0</v>
      </c>
      <c r="O157" s="170" t="n">
        <f aca="false">IF(J157=5,H157,0)</f>
        <v>0</v>
      </c>
      <c r="P157" s="170" t="n">
        <v>1</v>
      </c>
      <c r="Q157" s="170" t="n">
        <v>9</v>
      </c>
      <c r="R157" s="170" t="n">
        <v>9</v>
      </c>
      <c r="S157" s="170" t="n">
        <v>0</v>
      </c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  <c r="BI157" s="208"/>
      <c r="BJ157" s="208"/>
      <c r="BK157" s="208"/>
      <c r="BL157" s="208"/>
      <c r="BM157" s="208"/>
      <c r="BN157" s="208"/>
      <c r="BO157" s="208"/>
      <c r="BP157" s="208"/>
      <c r="BQ157" s="208"/>
      <c r="BR157" s="208"/>
      <c r="BS157" s="208"/>
      <c r="BT157" s="208"/>
      <c r="BU157" s="208"/>
      <c r="BV157" s="208"/>
      <c r="BW157" s="208"/>
      <c r="BX157" s="208"/>
      <c r="BY157" s="209" t="n">
        <v>1</v>
      </c>
      <c r="BZ157" s="209" t="n">
        <v>9</v>
      </c>
    </row>
    <row r="158" customFormat="false" ht="10.5" hidden="false" customHeight="true" outlineLevel="0" collapsed="false">
      <c r="A158" s="231"/>
      <c r="B158" s="232"/>
      <c r="C158" s="243"/>
      <c r="D158" s="245" t="s">
        <v>172</v>
      </c>
      <c r="E158" s="237"/>
      <c r="F158" s="253"/>
      <c r="G158" s="239"/>
      <c r="H158" s="240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  <c r="BI158" s="208"/>
      <c r="BJ158" s="208"/>
      <c r="BK158" s="208"/>
      <c r="BL158" s="208"/>
      <c r="BM158" s="208"/>
      <c r="BN158" s="208"/>
      <c r="BO158" s="208"/>
      <c r="BP158" s="208"/>
      <c r="BQ158" s="208"/>
      <c r="BR158" s="208"/>
      <c r="BS158" s="208"/>
      <c r="BT158" s="208"/>
      <c r="BU158" s="208"/>
      <c r="BV158" s="208"/>
      <c r="BW158" s="208"/>
      <c r="BX158" s="208"/>
    </row>
    <row r="159" s="167" customFormat="true" ht="10.5" hidden="false" customHeight="true" outlineLevel="0" collapsed="false">
      <c r="I159" s="274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  <c r="BI159" s="208"/>
      <c r="BJ159" s="208"/>
      <c r="BK159" s="208"/>
      <c r="BL159" s="208"/>
      <c r="BM159" s="208"/>
      <c r="BN159" s="208"/>
      <c r="BO159" s="208"/>
      <c r="BP159" s="208"/>
      <c r="BQ159" s="208"/>
      <c r="BR159" s="208"/>
      <c r="BS159" s="208"/>
      <c r="BT159" s="208"/>
      <c r="BU159" s="208"/>
      <c r="BV159" s="208"/>
      <c r="BW159" s="208"/>
      <c r="BX159" s="208"/>
    </row>
    <row r="160" customFormat="false" ht="10.5" hidden="false" customHeight="true" outlineLevel="0" collapsed="false">
      <c r="A160" s="263" t="s">
        <v>97</v>
      </c>
      <c r="B160" s="232"/>
      <c r="C160" s="202" t="s">
        <v>173</v>
      </c>
      <c r="D160" s="222" t="s">
        <v>174</v>
      </c>
      <c r="E160" s="204" t="s">
        <v>135</v>
      </c>
      <c r="F160" s="205" t="n">
        <v>60</v>
      </c>
      <c r="G160" s="206"/>
      <c r="H160" s="207" t="n">
        <f aca="false">F160*G160</f>
        <v>0</v>
      </c>
      <c r="J160" s="170" t="n">
        <v>1</v>
      </c>
      <c r="K160" s="170" t="n">
        <f aca="false">IF(J160=1,H160,0)</f>
        <v>0</v>
      </c>
      <c r="L160" s="170" t="n">
        <f aca="false">IF(J160=2,H160,0)</f>
        <v>0</v>
      </c>
      <c r="M160" s="170" t="n">
        <f aca="false">IF(J160=3,H160,0)</f>
        <v>0</v>
      </c>
      <c r="N160" s="170" t="n">
        <f aca="false">IF(J160=4,H160,0)</f>
        <v>0</v>
      </c>
      <c r="O160" s="170" t="n">
        <f aca="false">IF(J160=5,H160,0)</f>
        <v>0</v>
      </c>
      <c r="P160" s="170" t="n">
        <v>1</v>
      </c>
      <c r="Q160" s="170" t="n">
        <v>1</v>
      </c>
      <c r="R160" s="170" t="n">
        <v>1</v>
      </c>
      <c r="S160" s="170" t="n">
        <v>0</v>
      </c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208"/>
      <c r="BD160" s="208"/>
      <c r="BE160" s="208"/>
      <c r="BF160" s="208"/>
      <c r="BG160" s="208"/>
      <c r="BH160" s="208"/>
      <c r="BI160" s="208"/>
      <c r="BJ160" s="208"/>
      <c r="BK160" s="208"/>
      <c r="BL160" s="208"/>
      <c r="BM160" s="208"/>
      <c r="BN160" s="208"/>
      <c r="BO160" s="208"/>
      <c r="BP160" s="208"/>
      <c r="BQ160" s="208"/>
      <c r="BR160" s="208"/>
      <c r="BS160" s="208"/>
      <c r="BT160" s="208"/>
      <c r="BU160" s="208"/>
      <c r="BV160" s="208"/>
      <c r="BW160" s="208"/>
      <c r="BX160" s="208"/>
      <c r="BY160" s="209" t="n">
        <v>1</v>
      </c>
      <c r="BZ160" s="209" t="n">
        <v>1</v>
      </c>
    </row>
    <row r="161" customFormat="false" ht="10.5" hidden="false" customHeight="true" outlineLevel="0" collapsed="false">
      <c r="A161" s="263"/>
      <c r="B161" s="232"/>
      <c r="C161" s="243"/>
      <c r="D161" s="247" t="s">
        <v>175</v>
      </c>
      <c r="E161" s="237"/>
      <c r="F161" s="253"/>
      <c r="G161" s="239"/>
      <c r="H161" s="240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208"/>
      <c r="BA161" s="208"/>
      <c r="BB161" s="208"/>
      <c r="BC161" s="208"/>
      <c r="BD161" s="208"/>
      <c r="BE161" s="208"/>
      <c r="BF161" s="208"/>
      <c r="BG161" s="208"/>
      <c r="BH161" s="208"/>
      <c r="BI161" s="208"/>
      <c r="BJ161" s="208"/>
      <c r="BK161" s="208"/>
      <c r="BL161" s="208"/>
      <c r="BM161" s="208"/>
      <c r="BN161" s="208"/>
      <c r="BO161" s="208"/>
      <c r="BP161" s="208"/>
      <c r="BQ161" s="208"/>
      <c r="BR161" s="208"/>
      <c r="BS161" s="208"/>
      <c r="BT161" s="208"/>
      <c r="BU161" s="208"/>
      <c r="BV161" s="208"/>
      <c r="BW161" s="208"/>
      <c r="BX161" s="208"/>
    </row>
    <row r="162" customFormat="false" ht="10.5" hidden="false" customHeight="true" outlineLevel="0" collapsed="false">
      <c r="A162" s="263" t="s">
        <v>97</v>
      </c>
      <c r="B162" s="232"/>
      <c r="C162" s="202" t="s">
        <v>176</v>
      </c>
      <c r="D162" s="222" t="s">
        <v>174</v>
      </c>
      <c r="E162" s="204" t="s">
        <v>135</v>
      </c>
      <c r="F162" s="205" t="n">
        <v>60</v>
      </c>
      <c r="G162" s="206"/>
      <c r="H162" s="207" t="n">
        <f aca="false">F162*G162</f>
        <v>0</v>
      </c>
      <c r="J162" s="170" t="n">
        <v>1</v>
      </c>
      <c r="K162" s="170" t="n">
        <f aca="false">IF(J162=1,H162,0)</f>
        <v>0</v>
      </c>
      <c r="L162" s="170" t="n">
        <f aca="false">IF(J162=2,H162,0)</f>
        <v>0</v>
      </c>
      <c r="M162" s="170" t="n">
        <f aca="false">IF(J162=3,H162,0)</f>
        <v>0</v>
      </c>
      <c r="N162" s="170" t="n">
        <f aca="false">IF(J162=4,H162,0)</f>
        <v>0</v>
      </c>
      <c r="O162" s="170" t="n">
        <f aca="false">IF(J162=5,H162,0)</f>
        <v>0</v>
      </c>
      <c r="P162" s="170" t="n">
        <v>1</v>
      </c>
      <c r="Q162" s="170" t="n">
        <v>1</v>
      </c>
      <c r="R162" s="170" t="n">
        <v>1</v>
      </c>
      <c r="S162" s="170" t="n">
        <v>0</v>
      </c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  <c r="BF162" s="208"/>
      <c r="BG162" s="208"/>
      <c r="BH162" s="208"/>
      <c r="BI162" s="208"/>
      <c r="BJ162" s="208"/>
      <c r="BK162" s="208"/>
      <c r="BL162" s="208"/>
      <c r="BM162" s="208"/>
      <c r="BN162" s="208"/>
      <c r="BO162" s="208"/>
      <c r="BP162" s="208"/>
      <c r="BQ162" s="208"/>
      <c r="BR162" s="208"/>
      <c r="BS162" s="208"/>
      <c r="BT162" s="208"/>
      <c r="BU162" s="208"/>
      <c r="BV162" s="208"/>
      <c r="BW162" s="208"/>
      <c r="BX162" s="208"/>
      <c r="BY162" s="209" t="n">
        <v>1</v>
      </c>
      <c r="BZ162" s="209" t="n">
        <v>1</v>
      </c>
    </row>
    <row r="163" customFormat="false" ht="10.5" hidden="false" customHeight="true" outlineLevel="0" collapsed="false">
      <c r="A163" s="263"/>
      <c r="B163" s="232"/>
      <c r="C163" s="243"/>
      <c r="D163" s="247" t="s">
        <v>177</v>
      </c>
      <c r="E163" s="237"/>
      <c r="F163" s="253"/>
      <c r="G163" s="239"/>
      <c r="H163" s="240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8"/>
      <c r="BG163" s="208"/>
      <c r="BH163" s="208"/>
      <c r="BI163" s="208"/>
      <c r="BJ163" s="208"/>
      <c r="BK163" s="208"/>
      <c r="BL163" s="208"/>
      <c r="BM163" s="208"/>
      <c r="BN163" s="208"/>
      <c r="BO163" s="208"/>
      <c r="BP163" s="208"/>
      <c r="BQ163" s="208"/>
      <c r="BR163" s="208"/>
      <c r="BS163" s="208"/>
      <c r="BT163" s="208"/>
      <c r="BU163" s="208"/>
      <c r="BV163" s="208"/>
      <c r="BW163" s="208"/>
      <c r="BX163" s="208"/>
    </row>
    <row r="164" customFormat="false" ht="10.5" hidden="false" customHeight="true" outlineLevel="0" collapsed="false">
      <c r="A164" s="263" t="s">
        <v>97</v>
      </c>
      <c r="B164" s="232"/>
      <c r="C164" s="202" t="s">
        <v>178</v>
      </c>
      <c r="D164" s="222" t="s">
        <v>179</v>
      </c>
      <c r="E164" s="204" t="s">
        <v>135</v>
      </c>
      <c r="F164" s="205" t="n">
        <f aca="false">SUM(F160:F162)</f>
        <v>120</v>
      </c>
      <c r="G164" s="206"/>
      <c r="H164" s="207" t="n">
        <f aca="false">F164*G164</f>
        <v>0</v>
      </c>
      <c r="J164" s="170" t="n">
        <v>1</v>
      </c>
      <c r="K164" s="170" t="n">
        <f aca="false">IF(J164=1,H164,0)</f>
        <v>0</v>
      </c>
      <c r="L164" s="170" t="n">
        <f aca="false">IF(J164=2,H164,0)</f>
        <v>0</v>
      </c>
      <c r="M164" s="170" t="n">
        <f aca="false">IF(J164=3,H164,0)</f>
        <v>0</v>
      </c>
      <c r="N164" s="170" t="n">
        <f aca="false">IF(J164=4,H164,0)</f>
        <v>0</v>
      </c>
      <c r="O164" s="170" t="n">
        <f aca="false">IF(J164=5,H164,0)</f>
        <v>0</v>
      </c>
      <c r="P164" s="170" t="n">
        <v>1</v>
      </c>
      <c r="Q164" s="170" t="n">
        <v>1</v>
      </c>
      <c r="R164" s="170" t="n">
        <v>1</v>
      </c>
      <c r="S164" s="170" t="n">
        <v>0</v>
      </c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  <c r="BF164" s="208"/>
      <c r="BG164" s="208"/>
      <c r="BH164" s="208"/>
      <c r="BI164" s="208"/>
      <c r="BJ164" s="208"/>
      <c r="BK164" s="208"/>
      <c r="BL164" s="208"/>
      <c r="BM164" s="208"/>
      <c r="BN164" s="208"/>
      <c r="BO164" s="208"/>
      <c r="BP164" s="208"/>
      <c r="BQ164" s="208"/>
      <c r="BR164" s="208"/>
      <c r="BS164" s="208"/>
      <c r="BT164" s="208"/>
      <c r="BU164" s="208"/>
      <c r="BV164" s="208"/>
      <c r="BW164" s="208"/>
      <c r="BX164" s="208"/>
      <c r="BY164" s="209" t="n">
        <v>1</v>
      </c>
      <c r="BZ164" s="209" t="n">
        <v>1</v>
      </c>
    </row>
    <row r="165" customFormat="false" ht="10.5" hidden="false" customHeight="true" outlineLevel="0" collapsed="false">
      <c r="A165" s="263"/>
      <c r="B165" s="232"/>
      <c r="C165" s="243"/>
      <c r="D165" s="247"/>
      <c r="E165" s="237"/>
      <c r="F165" s="253"/>
      <c r="G165" s="239"/>
      <c r="H165" s="240"/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8"/>
      <c r="BF165" s="208"/>
      <c r="BG165" s="208"/>
      <c r="BH165" s="208"/>
      <c r="BI165" s="208"/>
      <c r="BJ165" s="208"/>
      <c r="BK165" s="208"/>
      <c r="BL165" s="208"/>
      <c r="BM165" s="208"/>
      <c r="BN165" s="208"/>
      <c r="BO165" s="208"/>
      <c r="BP165" s="208"/>
      <c r="BQ165" s="208"/>
      <c r="BR165" s="208"/>
      <c r="BS165" s="208"/>
      <c r="BT165" s="208"/>
      <c r="BU165" s="208"/>
      <c r="BV165" s="208"/>
      <c r="BW165" s="208"/>
      <c r="BX165" s="208"/>
    </row>
    <row r="166" customFormat="false" ht="10.5" hidden="false" customHeight="true" outlineLevel="0" collapsed="false">
      <c r="A166" s="263" t="s">
        <v>97</v>
      </c>
      <c r="B166" s="232"/>
      <c r="C166" s="202" t="s">
        <v>180</v>
      </c>
      <c r="D166" s="222" t="s">
        <v>181</v>
      </c>
      <c r="E166" s="204" t="s">
        <v>94</v>
      </c>
      <c r="F166" s="205" t="n">
        <v>10</v>
      </c>
      <c r="G166" s="206"/>
      <c r="H166" s="207" t="n">
        <f aca="false">F166*G166</f>
        <v>0</v>
      </c>
      <c r="J166" s="170" t="n">
        <v>1</v>
      </c>
      <c r="K166" s="170" t="n">
        <f aca="false">IF(J166=1,H166,0)</f>
        <v>0</v>
      </c>
      <c r="L166" s="170" t="n">
        <f aca="false">IF(J166=2,H166,0)</f>
        <v>0</v>
      </c>
      <c r="M166" s="170" t="n">
        <f aca="false">IF(J166=3,H166,0)</f>
        <v>0</v>
      </c>
      <c r="N166" s="170" t="n">
        <f aca="false">IF(J166=4,H166,0)</f>
        <v>0</v>
      </c>
      <c r="O166" s="170" t="n">
        <f aca="false">IF(J166=5,H166,0)</f>
        <v>0</v>
      </c>
      <c r="P166" s="170" t="n">
        <v>1</v>
      </c>
      <c r="Q166" s="170" t="n">
        <v>1</v>
      </c>
      <c r="R166" s="170" t="n">
        <v>1</v>
      </c>
      <c r="S166" s="170" t="n">
        <v>0</v>
      </c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8"/>
      <c r="AY166" s="208"/>
      <c r="AZ166" s="208"/>
      <c r="BA166" s="208"/>
      <c r="BB166" s="208"/>
      <c r="BC166" s="208"/>
      <c r="BD166" s="208"/>
      <c r="BE166" s="208"/>
      <c r="BF166" s="208"/>
      <c r="BG166" s="208"/>
      <c r="BH166" s="208"/>
      <c r="BI166" s="208"/>
      <c r="BJ166" s="208"/>
      <c r="BK166" s="208"/>
      <c r="BL166" s="208"/>
      <c r="BM166" s="208"/>
      <c r="BN166" s="208"/>
      <c r="BO166" s="208"/>
      <c r="BP166" s="208"/>
      <c r="BQ166" s="208"/>
      <c r="BR166" s="208"/>
      <c r="BS166" s="208"/>
      <c r="BT166" s="208"/>
      <c r="BU166" s="208"/>
      <c r="BV166" s="208"/>
      <c r="BW166" s="208"/>
      <c r="BX166" s="208"/>
      <c r="BY166" s="209" t="n">
        <v>1</v>
      </c>
      <c r="BZ166" s="209" t="n">
        <v>1</v>
      </c>
    </row>
    <row r="167" customFormat="false" ht="10.5" hidden="false" customHeight="true" outlineLevel="0" collapsed="false">
      <c r="A167" s="263"/>
      <c r="B167" s="232"/>
      <c r="C167" s="243"/>
      <c r="D167" s="247"/>
      <c r="E167" s="237"/>
      <c r="F167" s="253"/>
      <c r="G167" s="239"/>
      <c r="H167" s="240"/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208"/>
      <c r="AV167" s="208"/>
      <c r="AW167" s="208"/>
      <c r="AX167" s="208"/>
      <c r="AY167" s="208"/>
      <c r="AZ167" s="208"/>
      <c r="BA167" s="208"/>
      <c r="BB167" s="208"/>
      <c r="BC167" s="208"/>
      <c r="BD167" s="208"/>
      <c r="BE167" s="208"/>
      <c r="BF167" s="208"/>
      <c r="BG167" s="208"/>
      <c r="BH167" s="208"/>
      <c r="BI167" s="208"/>
      <c r="BJ167" s="208"/>
      <c r="BK167" s="208"/>
      <c r="BL167" s="208"/>
      <c r="BM167" s="208"/>
      <c r="BN167" s="208"/>
      <c r="BO167" s="208"/>
      <c r="BP167" s="208"/>
      <c r="BQ167" s="208"/>
      <c r="BR167" s="208"/>
      <c r="BS167" s="208"/>
      <c r="BT167" s="208"/>
      <c r="BU167" s="208"/>
      <c r="BV167" s="208"/>
      <c r="BW167" s="208"/>
      <c r="BX167" s="208"/>
    </row>
    <row r="168" s="220" customFormat="true" ht="10.5" hidden="false" customHeight="true" outlineLevel="0" collapsed="false">
      <c r="A168" s="265"/>
      <c r="B168" s="265"/>
      <c r="C168" s="266" t="s">
        <v>100</v>
      </c>
      <c r="D168" s="267" t="str">
        <f aca="false">CONCATENATE(C154," ",D154)</f>
        <v>846-9 Bourací a zednické práce</v>
      </c>
      <c r="E168" s="268"/>
      <c r="F168" s="276"/>
      <c r="G168" s="270"/>
      <c r="H168" s="271" t="n">
        <f aca="false">SUM(H154:H167)</f>
        <v>0</v>
      </c>
      <c r="I168" s="217"/>
      <c r="J168" s="218"/>
      <c r="K168" s="218" t="n">
        <f aca="false">SUM(K154:K167)</f>
        <v>0</v>
      </c>
      <c r="L168" s="218" t="n">
        <f aca="false">SUM(L154:L167)</f>
        <v>0</v>
      </c>
      <c r="M168" s="218" t="n">
        <f aca="false">SUM(M154:M167)</f>
        <v>0</v>
      </c>
      <c r="N168" s="218" t="n">
        <f aca="false">SUM(N154:N167)</f>
        <v>0</v>
      </c>
      <c r="O168" s="218" t="n">
        <f aca="false">SUM(O154:O167)</f>
        <v>0</v>
      </c>
      <c r="P168" s="218"/>
      <c r="Q168" s="218"/>
      <c r="R168" s="218"/>
      <c r="S168" s="218" t="n">
        <f aca="false">SUM(K168:R168)</f>
        <v>0</v>
      </c>
      <c r="T168" s="219"/>
      <c r="U168" s="219"/>
      <c r="V168" s="219"/>
      <c r="W168" s="219"/>
      <c r="X168" s="219"/>
      <c r="Y168" s="219"/>
      <c r="Z168" s="219"/>
    </row>
    <row r="169" s="219" customFormat="true" ht="10.5" hidden="false" customHeight="true" outlineLevel="0" collapsed="false">
      <c r="A169" s="210"/>
      <c r="B169" s="210"/>
      <c r="C169" s="212"/>
      <c r="D169" s="213"/>
      <c r="E169" s="210"/>
      <c r="F169" s="215"/>
      <c r="G169" s="215"/>
      <c r="H169" s="216"/>
      <c r="I169" s="217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</row>
    <row r="170" customFormat="false" ht="10.5" hidden="false" customHeight="true" outlineLevel="0" collapsed="false">
      <c r="A170" s="190"/>
      <c r="B170" s="190" t="s">
        <v>81</v>
      </c>
      <c r="C170" s="191" t="s">
        <v>82</v>
      </c>
      <c r="D170" s="191" t="s">
        <v>83</v>
      </c>
      <c r="E170" s="191" t="s">
        <v>84</v>
      </c>
      <c r="F170" s="191" t="s">
        <v>85</v>
      </c>
      <c r="G170" s="191" t="s">
        <v>86</v>
      </c>
      <c r="H170" s="192" t="s">
        <v>87</v>
      </c>
    </row>
    <row r="171" customFormat="false" ht="10.5" hidden="false" customHeight="true" outlineLevel="0" collapsed="false">
      <c r="A171" s="277"/>
      <c r="B171" s="277" t="s">
        <v>88</v>
      </c>
      <c r="C171" s="194" t="s">
        <v>182</v>
      </c>
      <c r="D171" s="278" t="s">
        <v>183</v>
      </c>
      <c r="E171" s="279"/>
      <c r="F171" s="280"/>
      <c r="G171" s="281"/>
      <c r="H171" s="282"/>
    </row>
    <row r="172" customFormat="false" ht="10.5" hidden="false" customHeight="true" outlineLevel="0" collapsed="false">
      <c r="A172" s="283" t="s">
        <v>184</v>
      </c>
      <c r="B172" s="232"/>
      <c r="C172" s="202"/>
      <c r="D172" s="284"/>
      <c r="E172" s="204"/>
      <c r="F172" s="205"/>
      <c r="G172" s="206"/>
      <c r="H172" s="207"/>
      <c r="J172" s="170" t="n">
        <v>5</v>
      </c>
      <c r="K172" s="170" t="n">
        <f aca="false">IF(J172=1,H172,0)</f>
        <v>0</v>
      </c>
      <c r="L172" s="170" t="n">
        <f aca="false">IF(J172=2,H172,0)</f>
        <v>0</v>
      </c>
      <c r="M172" s="170" t="n">
        <f aca="false">IF(J172=3,H172,0)</f>
        <v>0</v>
      </c>
      <c r="N172" s="170" t="n">
        <f aca="false">IF(J172=4,H172,0)</f>
        <v>0</v>
      </c>
      <c r="O172" s="170" t="n">
        <f aca="false">IF(J172=5,H172,0)</f>
        <v>0</v>
      </c>
      <c r="P172" s="170" t="n">
        <v>1</v>
      </c>
      <c r="Q172" s="170" t="n">
        <v>9</v>
      </c>
      <c r="R172" s="170" t="n">
        <v>9</v>
      </c>
      <c r="S172" s="170" t="n">
        <v>0</v>
      </c>
      <c r="BY172" s="209" t="n">
        <v>1</v>
      </c>
      <c r="BZ172" s="209" t="n">
        <v>9</v>
      </c>
    </row>
    <row r="173" customFormat="false" ht="10.5" hidden="false" customHeight="true" outlineLevel="0" collapsed="false">
      <c r="A173" s="283"/>
      <c r="B173" s="232"/>
      <c r="C173" s="243"/>
      <c r="D173" s="285"/>
      <c r="E173" s="237"/>
      <c r="F173" s="253"/>
      <c r="G173" s="239"/>
      <c r="H173" s="240"/>
      <c r="BY173" s="209"/>
      <c r="BZ173" s="209"/>
    </row>
    <row r="174" customFormat="false" ht="10.5" hidden="false" customHeight="true" outlineLevel="0" collapsed="false">
      <c r="A174" s="283" t="s">
        <v>185</v>
      </c>
      <c r="B174" s="232"/>
      <c r="C174" s="202"/>
      <c r="D174" s="222" t="s">
        <v>186</v>
      </c>
      <c r="E174" s="204" t="s">
        <v>187</v>
      </c>
      <c r="F174" s="205" t="n">
        <v>32</v>
      </c>
      <c r="G174" s="206"/>
      <c r="H174" s="207" t="n">
        <f aca="false">F174*G174</f>
        <v>0</v>
      </c>
      <c r="J174" s="170" t="n">
        <v>5</v>
      </c>
      <c r="K174" s="170" t="n">
        <f aca="false">IF(J174=1,H174,0)</f>
        <v>0</v>
      </c>
      <c r="L174" s="170" t="n">
        <f aca="false">IF(J174=2,H174,0)</f>
        <v>0</v>
      </c>
      <c r="M174" s="170" t="n">
        <f aca="false">IF(J174=3,H174,0)</f>
        <v>0</v>
      </c>
      <c r="N174" s="170" t="n">
        <f aca="false">IF(J174=4,H174,0)</f>
        <v>0</v>
      </c>
      <c r="O174" s="170" t="n">
        <f aca="false">IF(J174=5,H174,0)</f>
        <v>0</v>
      </c>
      <c r="P174" s="170" t="n">
        <v>1</v>
      </c>
      <c r="Q174" s="170" t="n">
        <v>9</v>
      </c>
      <c r="R174" s="170" t="n">
        <v>9</v>
      </c>
      <c r="S174" s="170" t="n">
        <v>0</v>
      </c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  <c r="BI174" s="208"/>
      <c r="BJ174" s="208"/>
      <c r="BK174" s="208"/>
      <c r="BL174" s="208"/>
      <c r="BM174" s="208"/>
      <c r="BN174" s="208"/>
      <c r="BO174" s="208"/>
      <c r="BP174" s="208"/>
      <c r="BQ174" s="208"/>
      <c r="BR174" s="208"/>
      <c r="BS174" s="208"/>
      <c r="BT174" s="208"/>
      <c r="BU174" s="208"/>
      <c r="BV174" s="208"/>
      <c r="BW174" s="208"/>
      <c r="BX174" s="208"/>
      <c r="BY174" s="209" t="n">
        <v>1</v>
      </c>
      <c r="BZ174" s="209" t="n">
        <v>9</v>
      </c>
    </row>
    <row r="175" customFormat="false" ht="10.5" hidden="false" customHeight="true" outlineLevel="0" collapsed="false">
      <c r="A175" s="283"/>
      <c r="B175" s="232"/>
      <c r="C175" s="244"/>
      <c r="D175" s="247" t="s">
        <v>188</v>
      </c>
      <c r="E175" s="237"/>
      <c r="F175" s="253"/>
      <c r="G175" s="239"/>
      <c r="H175" s="240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  <c r="BI175" s="208"/>
      <c r="BJ175" s="208"/>
      <c r="BK175" s="208"/>
      <c r="BL175" s="208"/>
      <c r="BM175" s="208"/>
      <c r="BN175" s="208"/>
      <c r="BO175" s="208"/>
      <c r="BP175" s="208"/>
      <c r="BQ175" s="208"/>
      <c r="BR175" s="208"/>
      <c r="BS175" s="208"/>
      <c r="BT175" s="208"/>
      <c r="BU175" s="208"/>
      <c r="BV175" s="208"/>
      <c r="BW175" s="208"/>
      <c r="BX175" s="208"/>
    </row>
    <row r="176" customFormat="false" ht="10.5" hidden="false" customHeight="true" outlineLevel="0" collapsed="false">
      <c r="A176" s="283" t="s">
        <v>185</v>
      </c>
      <c r="B176" s="232"/>
      <c r="C176" s="202"/>
      <c r="D176" s="222" t="s">
        <v>189</v>
      </c>
      <c r="E176" s="204" t="s">
        <v>187</v>
      </c>
      <c r="F176" s="205" t="n">
        <v>12</v>
      </c>
      <c r="G176" s="206"/>
      <c r="H176" s="207" t="n">
        <f aca="false">F176*G176</f>
        <v>0</v>
      </c>
      <c r="J176" s="170" t="n">
        <v>5</v>
      </c>
      <c r="K176" s="170" t="n">
        <f aca="false">IF(J176=1,H176,0)</f>
        <v>0</v>
      </c>
      <c r="L176" s="170" t="n">
        <f aca="false">IF(J176=2,H176,0)</f>
        <v>0</v>
      </c>
      <c r="M176" s="170" t="n">
        <f aca="false">IF(J176=3,H176,0)</f>
        <v>0</v>
      </c>
      <c r="N176" s="170" t="n">
        <f aca="false">IF(J176=4,H176,0)</f>
        <v>0</v>
      </c>
      <c r="O176" s="170" t="n">
        <f aca="false">IF(J176=5,H176,0)</f>
        <v>0</v>
      </c>
      <c r="P176" s="170" t="n">
        <v>3</v>
      </c>
      <c r="Q176" s="170" t="n">
        <v>9</v>
      </c>
      <c r="R176" s="170" t="s">
        <v>99</v>
      </c>
      <c r="S176" s="170" t="n">
        <v>4E-005</v>
      </c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  <c r="BI176" s="208"/>
      <c r="BJ176" s="208"/>
      <c r="BK176" s="208"/>
      <c r="BL176" s="208"/>
      <c r="BM176" s="208"/>
      <c r="BN176" s="208"/>
      <c r="BO176" s="208"/>
      <c r="BP176" s="208"/>
      <c r="BQ176" s="208"/>
      <c r="BR176" s="208"/>
      <c r="BS176" s="208"/>
      <c r="BT176" s="208"/>
      <c r="BU176" s="208"/>
      <c r="BV176" s="208"/>
      <c r="BW176" s="208"/>
      <c r="BX176" s="208"/>
      <c r="BY176" s="209" t="n">
        <v>3</v>
      </c>
      <c r="BZ176" s="209" t="n">
        <v>9</v>
      </c>
    </row>
    <row r="177" customFormat="false" ht="10.5" hidden="false" customHeight="true" outlineLevel="0" collapsed="false">
      <c r="A177" s="283"/>
      <c r="B177" s="232"/>
      <c r="C177" s="244"/>
      <c r="D177" s="247" t="s">
        <v>190</v>
      </c>
      <c r="E177" s="237"/>
      <c r="F177" s="253"/>
      <c r="G177" s="239"/>
      <c r="H177" s="240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  <c r="BI177" s="208"/>
      <c r="BJ177" s="208"/>
      <c r="BK177" s="208"/>
      <c r="BL177" s="208"/>
      <c r="BM177" s="208"/>
      <c r="BN177" s="208"/>
      <c r="BO177" s="208"/>
      <c r="BP177" s="208"/>
      <c r="BQ177" s="208"/>
      <c r="BR177" s="208"/>
      <c r="BS177" s="208"/>
      <c r="BT177" s="208"/>
      <c r="BU177" s="208"/>
      <c r="BV177" s="208"/>
      <c r="BW177" s="208"/>
      <c r="BX177" s="208"/>
    </row>
    <row r="178" customFormat="false" ht="10.5" hidden="false" customHeight="true" outlineLevel="0" collapsed="false">
      <c r="A178" s="283" t="s">
        <v>185</v>
      </c>
      <c r="B178" s="232"/>
      <c r="C178" s="202"/>
      <c r="D178" s="222" t="s">
        <v>191</v>
      </c>
      <c r="E178" s="204" t="s">
        <v>187</v>
      </c>
      <c r="F178" s="205" t="n">
        <v>8</v>
      </c>
      <c r="G178" s="206"/>
      <c r="H178" s="207" t="n">
        <f aca="false">F178*G178</f>
        <v>0</v>
      </c>
      <c r="J178" s="170" t="n">
        <v>5</v>
      </c>
      <c r="K178" s="170" t="n">
        <f aca="false">IF(J178=1,H178,0)</f>
        <v>0</v>
      </c>
      <c r="L178" s="170" t="n">
        <f aca="false">IF(J178=2,H178,0)</f>
        <v>0</v>
      </c>
      <c r="M178" s="170" t="n">
        <f aca="false">IF(J178=3,H178,0)</f>
        <v>0</v>
      </c>
      <c r="N178" s="170" t="n">
        <f aca="false">IF(J178=4,H178,0)</f>
        <v>0</v>
      </c>
      <c r="O178" s="170" t="n">
        <f aca="false">IF(J178=5,H178,0)</f>
        <v>0</v>
      </c>
      <c r="P178" s="170" t="n">
        <v>3</v>
      </c>
      <c r="Q178" s="170" t="n">
        <v>9</v>
      </c>
      <c r="R178" s="170" t="s">
        <v>99</v>
      </c>
      <c r="S178" s="170" t="n">
        <v>4E-005</v>
      </c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8"/>
      <c r="AY178" s="208"/>
      <c r="AZ178" s="208"/>
      <c r="BA178" s="208"/>
      <c r="BB178" s="208"/>
      <c r="BC178" s="208"/>
      <c r="BD178" s="208"/>
      <c r="BE178" s="208"/>
      <c r="BF178" s="208"/>
      <c r="BG178" s="208"/>
      <c r="BH178" s="208"/>
      <c r="BI178" s="208"/>
      <c r="BJ178" s="208"/>
      <c r="BK178" s="208"/>
      <c r="BL178" s="208"/>
      <c r="BM178" s="208"/>
      <c r="BN178" s="208"/>
      <c r="BO178" s="208"/>
      <c r="BP178" s="208"/>
      <c r="BQ178" s="208"/>
      <c r="BR178" s="208"/>
      <c r="BS178" s="208"/>
      <c r="BT178" s="208"/>
      <c r="BU178" s="208"/>
      <c r="BV178" s="208"/>
      <c r="BW178" s="208"/>
      <c r="BX178" s="208"/>
      <c r="BY178" s="209" t="n">
        <v>3</v>
      </c>
      <c r="BZ178" s="209" t="n">
        <v>9</v>
      </c>
    </row>
    <row r="179" customFormat="false" ht="10.5" hidden="false" customHeight="true" outlineLevel="0" collapsed="false">
      <c r="A179" s="283"/>
      <c r="B179" s="232"/>
      <c r="C179" s="244"/>
      <c r="D179" s="247"/>
      <c r="E179" s="237"/>
      <c r="F179" s="253"/>
      <c r="G179" s="239"/>
      <c r="H179" s="240"/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8"/>
      <c r="AY179" s="208"/>
      <c r="AZ179" s="208"/>
      <c r="BA179" s="208"/>
      <c r="BB179" s="208"/>
      <c r="BC179" s="208"/>
      <c r="BD179" s="208"/>
      <c r="BE179" s="208"/>
      <c r="BF179" s="208"/>
      <c r="BG179" s="208"/>
      <c r="BH179" s="208"/>
      <c r="BI179" s="208"/>
      <c r="BJ179" s="208"/>
      <c r="BK179" s="208"/>
      <c r="BL179" s="208"/>
      <c r="BM179" s="208"/>
      <c r="BN179" s="208"/>
      <c r="BO179" s="208"/>
      <c r="BP179" s="208"/>
      <c r="BQ179" s="208"/>
      <c r="BR179" s="208"/>
      <c r="BS179" s="208"/>
      <c r="BT179" s="208"/>
      <c r="BU179" s="208"/>
      <c r="BV179" s="208"/>
      <c r="BW179" s="208"/>
      <c r="BX179" s="208"/>
    </row>
    <row r="180" customFormat="false" ht="10.5" hidden="false" customHeight="true" outlineLevel="0" collapsed="false">
      <c r="A180" s="283" t="s">
        <v>185</v>
      </c>
      <c r="B180" s="232"/>
      <c r="C180" s="202" t="s">
        <v>192</v>
      </c>
      <c r="D180" s="284" t="s">
        <v>193</v>
      </c>
      <c r="E180" s="204" t="s">
        <v>94</v>
      </c>
      <c r="F180" s="205" t="n">
        <v>1</v>
      </c>
      <c r="G180" s="206"/>
      <c r="H180" s="207" t="n">
        <f aca="false">G180</f>
        <v>0</v>
      </c>
      <c r="J180" s="170" t="n">
        <v>5</v>
      </c>
      <c r="K180" s="170" t="n">
        <f aca="false">IF(J180=1,H180,0)</f>
        <v>0</v>
      </c>
      <c r="L180" s="170" t="n">
        <f aca="false">IF(J180=2,H180,0)</f>
        <v>0</v>
      </c>
      <c r="M180" s="170" t="n">
        <f aca="false">IF(J180=3,H180,0)</f>
        <v>0</v>
      </c>
      <c r="N180" s="170" t="n">
        <f aca="false">IF(J180=4,H180,0)</f>
        <v>0</v>
      </c>
      <c r="O180" s="170" t="n">
        <f aca="false">IF(J180=5,H180,0)</f>
        <v>0</v>
      </c>
      <c r="P180" s="170" t="n">
        <v>1</v>
      </c>
      <c r="Q180" s="170" t="n">
        <v>9</v>
      </c>
      <c r="R180" s="170" t="n">
        <v>9</v>
      </c>
      <c r="S180" s="170" t="n">
        <v>0</v>
      </c>
      <c r="BY180" s="209" t="n">
        <v>1</v>
      </c>
      <c r="BZ180" s="209" t="n">
        <v>9</v>
      </c>
    </row>
    <row r="181" customFormat="false" ht="10.5" hidden="false" customHeight="true" outlineLevel="0" collapsed="false">
      <c r="A181" s="283"/>
      <c r="B181" s="232"/>
      <c r="C181" s="243"/>
      <c r="D181" s="285"/>
      <c r="E181" s="237"/>
      <c r="F181" s="253"/>
      <c r="G181" s="239"/>
      <c r="H181" s="240"/>
      <c r="BY181" s="209"/>
      <c r="BZ181" s="209"/>
    </row>
    <row r="182" customFormat="false" ht="10.5" hidden="false" customHeight="true" outlineLevel="0" collapsed="false">
      <c r="A182" s="283" t="s">
        <v>185</v>
      </c>
      <c r="B182" s="232"/>
      <c r="C182" s="202" t="s">
        <v>194</v>
      </c>
      <c r="D182" s="284" t="s">
        <v>195</v>
      </c>
      <c r="E182" s="204" t="s">
        <v>94</v>
      </c>
      <c r="F182" s="205" t="n">
        <v>1</v>
      </c>
      <c r="G182" s="206"/>
      <c r="H182" s="207" t="n">
        <f aca="false">G182</f>
        <v>0</v>
      </c>
      <c r="J182" s="170" t="n">
        <v>5</v>
      </c>
      <c r="K182" s="170" t="n">
        <f aca="false">IF(J182=1,H182,0)</f>
        <v>0</v>
      </c>
      <c r="L182" s="170" t="n">
        <f aca="false">IF(J182=2,H182,0)</f>
        <v>0</v>
      </c>
      <c r="M182" s="170" t="n">
        <f aca="false">IF(J182=3,H182,0)</f>
        <v>0</v>
      </c>
      <c r="N182" s="170" t="n">
        <f aca="false">IF(J182=4,H182,0)</f>
        <v>0</v>
      </c>
      <c r="O182" s="170" t="n">
        <f aca="false">IF(J182=5,H182,0)</f>
        <v>0</v>
      </c>
      <c r="P182" s="170" t="n">
        <v>1</v>
      </c>
      <c r="Q182" s="170" t="n">
        <v>9</v>
      </c>
      <c r="R182" s="170" t="n">
        <v>9</v>
      </c>
      <c r="S182" s="170" t="n">
        <v>0</v>
      </c>
      <c r="BY182" s="209" t="n">
        <v>1</v>
      </c>
      <c r="BZ182" s="209" t="n">
        <v>9</v>
      </c>
    </row>
    <row r="183" customFormat="false" ht="10.5" hidden="false" customHeight="true" outlineLevel="0" collapsed="false">
      <c r="A183" s="283"/>
      <c r="B183" s="232"/>
      <c r="C183" s="243"/>
      <c r="D183" s="285"/>
      <c r="E183" s="237"/>
      <c r="F183" s="253"/>
      <c r="G183" s="239"/>
      <c r="H183" s="240"/>
      <c r="BY183" s="209"/>
      <c r="BZ183" s="209"/>
    </row>
    <row r="184" s="220" customFormat="true" ht="10.5" hidden="false" customHeight="true" outlineLevel="0" collapsed="false">
      <c r="A184" s="223"/>
      <c r="B184" s="223"/>
      <c r="C184" s="224" t="s">
        <v>100</v>
      </c>
      <c r="D184" s="225" t="str">
        <f aca="false">CONCATENATE(C171," ",D171)</f>
        <v>M21 Dodávky a hodinová zúčtovací sazba</v>
      </c>
      <c r="E184" s="226"/>
      <c r="F184" s="227"/>
      <c r="G184" s="228"/>
      <c r="H184" s="229" t="n">
        <f aca="false">SUM(H171:H183)</f>
        <v>0</v>
      </c>
      <c r="I184" s="217"/>
      <c r="J184" s="218"/>
      <c r="K184" s="218" t="n">
        <f aca="false">SUM(K171:K183)</f>
        <v>0</v>
      </c>
      <c r="L184" s="218" t="n">
        <f aca="false">SUM(L171:L183)</f>
        <v>0</v>
      </c>
      <c r="M184" s="218" t="n">
        <f aca="false">SUM(M171:M183)</f>
        <v>0</v>
      </c>
      <c r="N184" s="218" t="n">
        <f aca="false">SUM(N171:N183)</f>
        <v>0</v>
      </c>
      <c r="O184" s="218" t="n">
        <f aca="false">SUM(O171:O183)</f>
        <v>0</v>
      </c>
      <c r="P184" s="218"/>
      <c r="Q184" s="218"/>
      <c r="R184" s="218"/>
      <c r="S184" s="218" t="n">
        <f aca="false">SUM(K184:R184)</f>
        <v>0</v>
      </c>
      <c r="T184" s="219"/>
      <c r="U184" s="219"/>
      <c r="V184" s="219"/>
      <c r="W184" s="219"/>
      <c r="X184" s="219"/>
      <c r="Y184" s="219"/>
      <c r="Z184" s="219"/>
    </row>
    <row r="185" customFormat="false" ht="12" hidden="false" customHeight="true" outlineLevel="0" collapsed="false">
      <c r="A185" s="286"/>
      <c r="B185" s="287"/>
      <c r="F185" s="167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</row>
    <row r="186" customFormat="false" ht="12" hidden="false" customHeight="true" outlineLevel="0" collapsed="false">
      <c r="A186" s="289"/>
      <c r="B186" s="166"/>
      <c r="F186" s="167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</row>
    <row r="187" customFormat="false" ht="12" hidden="false" customHeight="true" outlineLevel="0" collapsed="false">
      <c r="A187" s="289"/>
      <c r="B187" s="166"/>
      <c r="F187" s="167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</row>
    <row r="188" customFormat="false" ht="12" hidden="false" customHeight="true" outlineLevel="0" collapsed="false">
      <c r="A188" s="289"/>
      <c r="B188" s="166"/>
      <c r="F188" s="167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</row>
    <row r="189" customFormat="false" ht="12" hidden="false" customHeight="true" outlineLevel="0" collapsed="false">
      <c r="A189" s="289"/>
      <c r="B189" s="166"/>
      <c r="F189" s="167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</row>
    <row r="190" customFormat="false" ht="12" hidden="false" customHeight="true" outlineLevel="0" collapsed="false">
      <c r="A190" s="289"/>
      <c r="B190" s="166"/>
      <c r="F190" s="167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</row>
    <row r="191" customFormat="false" ht="12" hidden="false" customHeight="true" outlineLevel="0" collapsed="false">
      <c r="A191" s="289"/>
      <c r="B191" s="166"/>
      <c r="F191" s="167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</row>
    <row r="192" customFormat="false" ht="12" hidden="false" customHeight="true" outlineLevel="0" collapsed="false">
      <c r="A192" s="289"/>
      <c r="B192" s="166"/>
      <c r="F192" s="167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</row>
    <row r="193" customFormat="false" ht="12" hidden="false" customHeight="true" outlineLevel="0" collapsed="false">
      <c r="A193" s="289"/>
      <c r="B193" s="166"/>
      <c r="F193" s="167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</row>
    <row r="194" customFormat="false" ht="12" hidden="false" customHeight="true" outlineLevel="0" collapsed="false">
      <c r="A194" s="289"/>
      <c r="B194" s="166"/>
      <c r="F194" s="167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</row>
    <row r="195" customFormat="false" ht="12" hidden="false" customHeight="true" outlineLevel="0" collapsed="false">
      <c r="A195" s="290"/>
      <c r="B195" s="166"/>
      <c r="F195" s="167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</row>
    <row r="196" customFormat="false" ht="12" hidden="false" customHeight="true" outlineLevel="0" collapsed="false">
      <c r="A196" s="290"/>
      <c r="B196" s="166"/>
      <c r="F196" s="167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</row>
    <row r="197" customFormat="false" ht="12" hidden="false" customHeight="true" outlineLevel="0" collapsed="false">
      <c r="A197" s="290"/>
      <c r="B197" s="166"/>
      <c r="F197" s="167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</row>
    <row r="198" customFormat="false" ht="12" hidden="false" customHeight="true" outlineLevel="0" collapsed="false">
      <c r="A198" s="290"/>
      <c r="B198" s="166"/>
      <c r="F198" s="167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</row>
    <row r="199" customFormat="false" ht="12" hidden="false" customHeight="true" outlineLevel="0" collapsed="false">
      <c r="A199" s="290"/>
      <c r="B199" s="166"/>
      <c r="C199" s="166"/>
      <c r="D199" s="166"/>
      <c r="E199" s="166"/>
      <c r="F199" s="166"/>
      <c r="G199" s="166"/>
      <c r="H199" s="166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</row>
    <row r="200" customFormat="false" ht="12" hidden="false" customHeight="true" outlineLevel="0" collapsed="false">
      <c r="A200" s="290"/>
      <c r="B200" s="166"/>
      <c r="C200" s="166"/>
      <c r="D200" s="166"/>
      <c r="E200" s="166"/>
      <c r="F200" s="166"/>
      <c r="G200" s="166"/>
      <c r="H200" s="166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</row>
    <row r="201" customFormat="false" ht="12" hidden="false" customHeight="true" outlineLevel="0" collapsed="false">
      <c r="A201" s="290"/>
      <c r="B201" s="166"/>
      <c r="C201" s="166"/>
      <c r="D201" s="166"/>
      <c r="E201" s="166"/>
      <c r="F201" s="166"/>
      <c r="G201" s="166"/>
      <c r="H201" s="166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</row>
    <row r="202" customFormat="false" ht="12" hidden="false" customHeight="true" outlineLevel="0" collapsed="false">
      <c r="A202" s="290"/>
      <c r="B202" s="166"/>
      <c r="C202" s="166"/>
      <c r="D202" s="166"/>
      <c r="E202" s="166"/>
      <c r="F202" s="166"/>
      <c r="G202" s="166"/>
      <c r="H202" s="166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</row>
    <row r="203" customFormat="false" ht="12" hidden="false" customHeight="true" outlineLevel="0" collapsed="false">
      <c r="A203" s="290"/>
      <c r="B203" s="166"/>
      <c r="F203" s="167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</row>
    <row r="204" customFormat="false" ht="12" hidden="false" customHeight="true" outlineLevel="0" collapsed="false">
      <c r="A204" s="290"/>
      <c r="B204" s="166"/>
      <c r="F204" s="167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</row>
    <row r="205" customFormat="false" ht="12" hidden="false" customHeight="true" outlineLevel="0" collapsed="false">
      <c r="A205" s="290"/>
      <c r="B205" s="166"/>
      <c r="F205" s="167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</row>
    <row r="206" customFormat="false" ht="12" hidden="false" customHeight="true" outlineLevel="0" collapsed="false">
      <c r="A206" s="290"/>
      <c r="B206" s="166"/>
      <c r="F206" s="167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</row>
    <row r="207" customFormat="false" ht="12" hidden="false" customHeight="true" outlineLevel="0" collapsed="false">
      <c r="A207" s="290"/>
      <c r="B207" s="166"/>
      <c r="F207" s="167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</row>
    <row r="208" customFormat="false" ht="12" hidden="false" customHeight="true" outlineLevel="0" collapsed="false">
      <c r="A208" s="290"/>
      <c r="B208" s="166"/>
      <c r="F208" s="167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</row>
    <row r="209" customFormat="false" ht="12" hidden="false" customHeight="true" outlineLevel="0" collapsed="false">
      <c r="A209" s="290"/>
      <c r="B209" s="166"/>
      <c r="F209" s="167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</row>
    <row r="210" customFormat="false" ht="12" hidden="false" customHeight="true" outlineLevel="0" collapsed="false">
      <c r="A210" s="290"/>
      <c r="B210" s="166"/>
      <c r="F210" s="167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</row>
    <row r="211" customFormat="false" ht="12" hidden="false" customHeight="true" outlineLevel="0" collapsed="false">
      <c r="A211" s="290"/>
      <c r="B211" s="166"/>
      <c r="F211" s="167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</row>
    <row r="212" customFormat="false" ht="12" hidden="false" customHeight="true" outlineLevel="0" collapsed="false">
      <c r="A212" s="290"/>
      <c r="B212" s="166"/>
      <c r="F212" s="167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</row>
    <row r="213" customFormat="false" ht="12" hidden="false" customHeight="true" outlineLevel="0" collapsed="false">
      <c r="A213" s="290"/>
      <c r="B213" s="166"/>
      <c r="F213" s="167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</row>
    <row r="214" customFormat="false" ht="12" hidden="false" customHeight="true" outlineLevel="0" collapsed="false">
      <c r="A214" s="290"/>
      <c r="B214" s="166"/>
      <c r="F214" s="167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</row>
    <row r="215" customFormat="false" ht="12" hidden="false" customHeight="true" outlineLevel="0" collapsed="false">
      <c r="A215" s="290"/>
      <c r="B215" s="166"/>
      <c r="F215" s="167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</row>
    <row r="216" customFormat="false" ht="12" hidden="false" customHeight="true" outlineLevel="0" collapsed="false">
      <c r="A216" s="290"/>
      <c r="B216" s="166"/>
      <c r="F216" s="167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</row>
    <row r="217" customFormat="false" ht="12" hidden="false" customHeight="true" outlineLevel="0" collapsed="false">
      <c r="A217" s="219"/>
      <c r="B217" s="166"/>
      <c r="F217" s="167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</row>
    <row r="218" customFormat="false" ht="12" hidden="false" customHeight="true" outlineLevel="0" collapsed="false">
      <c r="B218" s="166"/>
      <c r="F218" s="167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</row>
    <row r="219" customFormat="false" ht="12" hidden="false" customHeight="true" outlineLevel="0" collapsed="false">
      <c r="A219" s="291"/>
      <c r="F219" s="167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</row>
    <row r="220" customFormat="false" ht="12" hidden="false" customHeight="true" outlineLevel="0" collapsed="false">
      <c r="F220" s="167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</row>
    <row r="221" customFormat="false" ht="12" hidden="false" customHeight="true" outlineLevel="0" collapsed="false">
      <c r="A221" s="292"/>
      <c r="F221" s="167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</row>
    <row r="222" customFormat="false" ht="12" hidden="false" customHeight="true" outlineLevel="0" collapsed="false">
      <c r="F222" s="167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</row>
    <row r="223" customFormat="false" ht="12" hidden="false" customHeight="true" outlineLevel="0" collapsed="false">
      <c r="F223" s="167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</row>
    <row r="224" customFormat="false" ht="12.75" hidden="false" customHeight="true" outlineLevel="0" collapsed="false">
      <c r="F224" s="167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</row>
    <row r="225" customFormat="false" ht="12.75" hidden="false" customHeight="true" outlineLevel="0" collapsed="false">
      <c r="F225" s="167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</row>
    <row r="226" customFormat="false" ht="12.75" hidden="false" customHeight="true" outlineLevel="0" collapsed="false">
      <c r="F226" s="167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</row>
    <row r="227" customFormat="false" ht="12.75" hidden="false" customHeight="true" outlineLevel="0" collapsed="false">
      <c r="F227" s="167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</row>
    <row r="228" customFormat="false" ht="12.75" hidden="false" customHeight="true" outlineLevel="0" collapsed="false">
      <c r="F228" s="167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</row>
    <row r="229" customFormat="false" ht="12.75" hidden="false" customHeight="true" outlineLevel="0" collapsed="false">
      <c r="F229" s="167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</row>
    <row r="230" customFormat="false" ht="12.75" hidden="false" customHeight="true" outlineLevel="0" collapsed="false">
      <c r="F230" s="167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</row>
    <row r="231" customFormat="false" ht="12.75" hidden="false" customHeight="true" outlineLevel="0" collapsed="false">
      <c r="F231" s="167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</row>
    <row r="232" customFormat="false" ht="12.75" hidden="false" customHeight="true" outlineLevel="0" collapsed="false">
      <c r="F232" s="167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</row>
    <row r="233" customFormat="false" ht="12.75" hidden="false" customHeight="true" outlineLevel="0" collapsed="false">
      <c r="F233" s="167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</row>
    <row r="234" customFormat="false" ht="12.75" hidden="false" customHeight="true" outlineLevel="0" collapsed="false">
      <c r="B234" s="293"/>
      <c r="C234" s="293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</row>
    <row r="235" customFormat="false" ht="12.75" hidden="false" customHeight="true" outlineLevel="0" collapsed="false">
      <c r="B235" s="166"/>
      <c r="C235" s="166"/>
      <c r="D235" s="294"/>
      <c r="E235" s="294"/>
      <c r="F235" s="295"/>
      <c r="G235" s="294"/>
      <c r="H235" s="296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</row>
    <row r="236" customFormat="false" ht="12.75" hidden="false" customHeight="true" outlineLevel="0" collapsed="false">
      <c r="B236" s="294"/>
      <c r="C236" s="294"/>
      <c r="D236" s="166"/>
      <c r="E236" s="166"/>
      <c r="F236" s="297"/>
      <c r="G236" s="166"/>
      <c r="H236" s="166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</row>
    <row r="237" customFormat="false" ht="12.75" hidden="false" customHeight="true" outlineLevel="0" collapsed="false">
      <c r="B237" s="166"/>
      <c r="C237" s="166"/>
      <c r="D237" s="166"/>
      <c r="E237" s="166"/>
      <c r="F237" s="297"/>
      <c r="G237" s="166"/>
      <c r="H237" s="166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</row>
    <row r="238" customFormat="false" ht="12.75" hidden="false" customHeight="true" outlineLevel="0" collapsed="false">
      <c r="B238" s="166"/>
      <c r="C238" s="166"/>
      <c r="D238" s="166"/>
      <c r="E238" s="166"/>
      <c r="F238" s="297"/>
      <c r="G238" s="166"/>
      <c r="H238" s="166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</row>
    <row r="239" customFormat="false" ht="12.75" hidden="false" customHeight="true" outlineLevel="0" collapsed="false">
      <c r="B239" s="166"/>
      <c r="C239" s="166"/>
      <c r="D239" s="166"/>
      <c r="E239" s="166"/>
      <c r="F239" s="297"/>
      <c r="G239" s="166"/>
      <c r="H239" s="166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</row>
    <row r="240" customFormat="false" ht="12.75" hidden="false" customHeight="true" outlineLevel="0" collapsed="false">
      <c r="B240" s="166"/>
      <c r="C240" s="166"/>
      <c r="D240" s="166"/>
      <c r="E240" s="166"/>
      <c r="F240" s="297"/>
      <c r="G240" s="166"/>
      <c r="H240" s="166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</row>
    <row r="241" customFormat="false" ht="12.75" hidden="false" customHeight="true" outlineLevel="0" collapsed="false">
      <c r="B241" s="166"/>
      <c r="C241" s="166"/>
      <c r="D241" s="166"/>
      <c r="E241" s="166"/>
      <c r="F241" s="297"/>
      <c r="G241" s="166"/>
      <c r="H241" s="166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</row>
    <row r="242" customFormat="false" ht="12.75" hidden="false" customHeight="true" outlineLevel="0" collapsed="false">
      <c r="B242" s="166"/>
      <c r="C242" s="166"/>
      <c r="D242" s="166"/>
      <c r="E242" s="166"/>
      <c r="F242" s="297"/>
      <c r="G242" s="166"/>
      <c r="H242" s="166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</row>
    <row r="243" customFormat="false" ht="12.75" hidden="false" customHeight="true" outlineLevel="0" collapsed="false">
      <c r="B243" s="166"/>
      <c r="C243" s="166"/>
      <c r="D243" s="166"/>
      <c r="E243" s="166"/>
      <c r="F243" s="297"/>
      <c r="G243" s="166"/>
      <c r="H243" s="166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</row>
    <row r="244" customFormat="false" ht="12.75" hidden="false" customHeight="true" outlineLevel="0" collapsed="false">
      <c r="B244" s="166"/>
      <c r="C244" s="166"/>
      <c r="D244" s="166"/>
      <c r="E244" s="166"/>
      <c r="F244" s="297"/>
      <c r="G244" s="166"/>
      <c r="H244" s="166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</row>
    <row r="245" customFormat="false" ht="12.75" hidden="false" customHeight="true" outlineLevel="0" collapsed="false">
      <c r="B245" s="166"/>
      <c r="C245" s="166"/>
      <c r="D245" s="166"/>
      <c r="E245" s="166"/>
      <c r="F245" s="297"/>
      <c r="G245" s="166"/>
      <c r="H245" s="166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</row>
    <row r="246" customFormat="false" ht="12.75" hidden="false" customHeight="true" outlineLevel="0" collapsed="false">
      <c r="B246" s="166"/>
      <c r="C246" s="166"/>
      <c r="D246" s="166"/>
      <c r="E246" s="166"/>
      <c r="F246" s="297"/>
      <c r="G246" s="166"/>
      <c r="H246" s="166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</row>
    <row r="247" customFormat="false" ht="12.75" hidden="false" customHeight="true" outlineLevel="0" collapsed="false">
      <c r="B247" s="166"/>
      <c r="C247" s="166"/>
      <c r="D247" s="166"/>
      <c r="E247" s="166"/>
      <c r="F247" s="297"/>
      <c r="G247" s="166"/>
      <c r="H247" s="166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</row>
    <row r="248" customFormat="false" ht="12.75" hidden="false" customHeight="true" outlineLevel="0" collapsed="false">
      <c r="B248" s="166"/>
      <c r="C248" s="166"/>
      <c r="D248" s="166"/>
      <c r="E248" s="166"/>
      <c r="F248" s="297"/>
      <c r="G248" s="166"/>
      <c r="H248" s="166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</row>
    <row r="249" customFormat="false" ht="12.75" hidden="false" customHeight="true" outlineLevel="0" collapsed="false"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</row>
    <row r="250" customFormat="false" ht="12.75" hidden="false" customHeight="true" outlineLevel="0" collapsed="false"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</row>
    <row r="251" customFormat="false" ht="12.75" hidden="false" customHeight="true" outlineLevel="0" collapsed="false"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</row>
    <row r="252" customFormat="false" ht="12.75" hidden="false" customHeight="true" outlineLevel="0" collapsed="false"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</row>
    <row r="253" customFormat="false" ht="12.75" hidden="false" customHeight="true" outlineLevel="0" collapsed="false"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</row>
    <row r="254" customFormat="false" ht="12.75" hidden="false" customHeight="true" outlineLevel="0" collapsed="false"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</row>
    <row r="255" customFormat="false" ht="12.75" hidden="false" customHeight="true" outlineLevel="0" collapsed="false"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</row>
    <row r="256" customFormat="false" ht="12.75" hidden="false" customHeight="true" outlineLevel="0" collapsed="false"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</row>
    <row r="257" customFormat="false" ht="12.75" hidden="false" customHeight="true" outlineLevel="0" collapsed="false"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</row>
    <row r="258" customFormat="false" ht="12.75" hidden="false" customHeight="true" outlineLevel="0" collapsed="false"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</row>
    <row r="259" customFormat="false" ht="12.75" hidden="false" customHeight="true" outlineLevel="0" collapsed="false"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</row>
    <row r="260" customFormat="false" ht="12.75" hidden="false" customHeight="true" outlineLevel="0" collapsed="false"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</row>
    <row r="261" customFormat="false" ht="12.75" hidden="false" customHeight="true" outlineLevel="0" collapsed="false"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</row>
    <row r="262" customFormat="false" ht="12.75" hidden="false" customHeight="true" outlineLevel="0" collapsed="false"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</row>
    <row r="263" customFormat="false" ht="12.75" hidden="false" customHeight="true" outlineLevel="0" collapsed="false"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</row>
    <row r="264" customFormat="false" ht="12.75" hidden="false" customHeight="true" outlineLevel="0" collapsed="false"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</row>
    <row r="265" customFormat="false" ht="12.75" hidden="false" customHeight="true" outlineLevel="0" collapsed="false"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</row>
    <row r="266" customFormat="false" ht="12.75" hidden="false" customHeight="true" outlineLevel="0" collapsed="false"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</row>
    <row r="267" customFormat="false" ht="12.75" hidden="false" customHeight="true" outlineLevel="0" collapsed="false"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</row>
    <row r="268" customFormat="false" ht="12.75" hidden="false" customHeight="true" outlineLevel="0" collapsed="false"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</row>
    <row r="269" customFormat="false" ht="12.75" hidden="false" customHeight="true" outlineLevel="0" collapsed="false"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</row>
    <row r="270" customFormat="false" ht="12.75" hidden="false" customHeight="true" outlineLevel="0" collapsed="false"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</row>
    <row r="271" customFormat="false" ht="12.75" hidden="false" customHeight="true" outlineLevel="0" collapsed="false"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</row>
    <row r="272" customFormat="false" ht="12.75" hidden="false" customHeight="true" outlineLevel="0" collapsed="false"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</row>
    <row r="273" customFormat="false" ht="12.75" hidden="false" customHeight="true" outlineLevel="0" collapsed="false"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</row>
    <row r="274" customFormat="false" ht="12.75" hidden="false" customHeight="true" outlineLevel="0" collapsed="false"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</row>
    <row r="275" customFormat="false" ht="12.75" hidden="false" customHeight="true" outlineLevel="0" collapsed="false"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</row>
    <row r="276" customFormat="false" ht="12.75" hidden="false" customHeight="true" outlineLevel="0" collapsed="false"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</row>
    <row r="277" customFormat="false" ht="12.75" hidden="false" customHeight="true" outlineLevel="0" collapsed="false"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</row>
    <row r="278" customFormat="false" ht="12.75" hidden="false" customHeight="true" outlineLevel="0" collapsed="false"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</row>
    <row r="279" customFormat="false" ht="12.75" hidden="false" customHeight="true" outlineLevel="0" collapsed="false"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</row>
    <row r="280" customFormat="false" ht="12.75" hidden="false" customHeight="true" outlineLevel="0" collapsed="false"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</row>
    <row r="281" customFormat="false" ht="12.75" hidden="false" customHeight="true" outlineLevel="0" collapsed="false"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</row>
    <row r="282" customFormat="false" ht="12.75" hidden="false" customHeight="true" outlineLevel="0" collapsed="false">
      <c r="J282" s="288"/>
      <c r="K282" s="288"/>
      <c r="L282" s="288"/>
      <c r="M282" s="288"/>
      <c r="N282" s="288"/>
      <c r="O282" s="288"/>
      <c r="P282" s="288"/>
      <c r="Q282" s="288"/>
      <c r="R282" s="288"/>
      <c r="S282" s="288"/>
    </row>
    <row r="283" customFormat="false" ht="12.75" hidden="false" customHeight="true" outlineLevel="0" collapsed="false">
      <c r="J283" s="288"/>
      <c r="K283" s="288"/>
      <c r="L283" s="288"/>
      <c r="M283" s="288"/>
      <c r="N283" s="288"/>
      <c r="O283" s="288"/>
      <c r="P283" s="288"/>
      <c r="Q283" s="288"/>
      <c r="R283" s="288"/>
      <c r="S283" s="288"/>
    </row>
    <row r="284" customFormat="false" ht="12.75" hidden="false" customHeight="true" outlineLevel="0" collapsed="false">
      <c r="J284" s="288"/>
      <c r="K284" s="288"/>
      <c r="L284" s="288"/>
      <c r="M284" s="288"/>
      <c r="N284" s="288"/>
      <c r="O284" s="288"/>
      <c r="P284" s="288"/>
      <c r="Q284" s="288"/>
      <c r="R284" s="288"/>
      <c r="S284" s="288"/>
    </row>
    <row r="285" customFormat="false" ht="12.75" hidden="false" customHeight="true" outlineLevel="0" collapsed="false">
      <c r="J285" s="288"/>
      <c r="K285" s="288"/>
      <c r="L285" s="288"/>
      <c r="M285" s="288"/>
      <c r="N285" s="288"/>
      <c r="O285" s="288"/>
      <c r="P285" s="288"/>
      <c r="Q285" s="288"/>
      <c r="R285" s="288"/>
      <c r="S285" s="288"/>
    </row>
    <row r="286" customFormat="false" ht="12.75" hidden="false" customHeight="true" outlineLevel="0" collapsed="false">
      <c r="J286" s="288"/>
      <c r="K286" s="288"/>
      <c r="L286" s="288"/>
      <c r="M286" s="288"/>
      <c r="N286" s="288"/>
      <c r="O286" s="288"/>
      <c r="P286" s="288"/>
      <c r="Q286" s="288"/>
      <c r="R286" s="288"/>
      <c r="S286" s="288"/>
    </row>
    <row r="287" customFormat="false" ht="12.75" hidden="false" customHeight="true" outlineLevel="0" collapsed="false">
      <c r="J287" s="288"/>
      <c r="K287" s="288"/>
      <c r="L287" s="288"/>
      <c r="M287" s="288"/>
      <c r="N287" s="288"/>
      <c r="O287" s="288"/>
      <c r="P287" s="288"/>
      <c r="Q287" s="288"/>
      <c r="R287" s="288"/>
      <c r="S287" s="288"/>
    </row>
    <row r="288" customFormat="false" ht="12.75" hidden="false" customHeight="true" outlineLevel="0" collapsed="false">
      <c r="J288" s="288"/>
      <c r="K288" s="288"/>
      <c r="L288" s="288"/>
      <c r="M288" s="288"/>
      <c r="N288" s="288"/>
      <c r="O288" s="288"/>
      <c r="P288" s="288"/>
      <c r="Q288" s="288"/>
      <c r="R288" s="288"/>
      <c r="S288" s="288"/>
    </row>
    <row r="289" customFormat="false" ht="12.75" hidden="false" customHeight="true" outlineLevel="0" collapsed="false">
      <c r="J289" s="288"/>
      <c r="K289" s="288"/>
      <c r="L289" s="288"/>
      <c r="M289" s="288"/>
      <c r="N289" s="288"/>
      <c r="O289" s="288"/>
      <c r="P289" s="288"/>
      <c r="Q289" s="288"/>
      <c r="R289" s="288"/>
      <c r="S289" s="288"/>
    </row>
    <row r="290" customFormat="false" ht="12.75" hidden="false" customHeight="true" outlineLevel="0" collapsed="false">
      <c r="J290" s="288"/>
      <c r="K290" s="288"/>
      <c r="L290" s="288"/>
      <c r="M290" s="288"/>
      <c r="N290" s="288"/>
      <c r="O290" s="288"/>
      <c r="P290" s="288"/>
      <c r="Q290" s="288"/>
      <c r="R290" s="288"/>
      <c r="S290" s="288"/>
    </row>
    <row r="291" customFormat="false" ht="12.75" hidden="false" customHeight="true" outlineLevel="0" collapsed="false">
      <c r="J291" s="288"/>
      <c r="K291" s="288"/>
      <c r="L291" s="288"/>
      <c r="M291" s="288"/>
      <c r="N291" s="288"/>
      <c r="O291" s="288"/>
      <c r="P291" s="288"/>
      <c r="Q291" s="288"/>
      <c r="R291" s="288"/>
      <c r="S291" s="288"/>
    </row>
    <row r="292" customFormat="false" ht="12.75" hidden="false" customHeight="true" outlineLevel="0" collapsed="false">
      <c r="J292" s="288"/>
      <c r="K292" s="288"/>
      <c r="L292" s="288"/>
      <c r="M292" s="288"/>
      <c r="N292" s="288"/>
      <c r="O292" s="288"/>
      <c r="P292" s="288"/>
      <c r="Q292" s="288"/>
      <c r="R292" s="288"/>
      <c r="S292" s="288"/>
    </row>
    <row r="293" customFormat="false" ht="12.75" hidden="false" customHeight="true" outlineLevel="0" collapsed="false">
      <c r="J293" s="288"/>
      <c r="K293" s="288"/>
      <c r="L293" s="288"/>
      <c r="M293" s="288"/>
      <c r="N293" s="288"/>
      <c r="O293" s="288"/>
      <c r="P293" s="288"/>
      <c r="Q293" s="288"/>
      <c r="R293" s="288"/>
      <c r="S293" s="288"/>
    </row>
    <row r="294" customFormat="false" ht="12.75" hidden="false" customHeight="true" outlineLevel="0" collapsed="false"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</row>
    <row r="295" customFormat="false" ht="12.75" hidden="false" customHeight="true" outlineLevel="0" collapsed="false">
      <c r="J295" s="288"/>
      <c r="K295" s="288"/>
      <c r="L295" s="288"/>
      <c r="M295" s="288"/>
      <c r="N295" s="288"/>
      <c r="O295" s="288"/>
      <c r="P295" s="288"/>
      <c r="Q295" s="288"/>
      <c r="R295" s="288"/>
      <c r="S295" s="288"/>
    </row>
    <row r="296" customFormat="false" ht="12.75" hidden="false" customHeight="true" outlineLevel="0" collapsed="false">
      <c r="J296" s="288"/>
      <c r="K296" s="288"/>
      <c r="L296" s="288"/>
      <c r="M296" s="288"/>
      <c r="N296" s="288"/>
      <c r="O296" s="288"/>
      <c r="P296" s="288"/>
      <c r="Q296" s="288"/>
      <c r="R296" s="288"/>
      <c r="S296" s="288"/>
    </row>
    <row r="297" customFormat="false" ht="12.75" hidden="false" customHeight="true" outlineLevel="0" collapsed="false">
      <c r="J297" s="288"/>
      <c r="K297" s="288"/>
      <c r="L297" s="288"/>
      <c r="M297" s="288"/>
      <c r="N297" s="288"/>
      <c r="O297" s="288"/>
      <c r="P297" s="288"/>
      <c r="Q297" s="288"/>
      <c r="R297" s="288"/>
      <c r="S297" s="288"/>
    </row>
    <row r="298" customFormat="false" ht="12.75" hidden="false" customHeight="true" outlineLevel="0" collapsed="false">
      <c r="J298" s="288"/>
      <c r="K298" s="288"/>
      <c r="L298" s="288"/>
      <c r="M298" s="288"/>
      <c r="N298" s="288"/>
      <c r="O298" s="288"/>
      <c r="P298" s="288"/>
      <c r="Q298" s="288"/>
      <c r="R298" s="288"/>
      <c r="S298" s="288"/>
    </row>
    <row r="299" customFormat="false" ht="12.75" hidden="false" customHeight="true" outlineLevel="0" collapsed="false">
      <c r="J299" s="288"/>
      <c r="K299" s="288"/>
      <c r="L299" s="288"/>
      <c r="M299" s="288"/>
      <c r="N299" s="288"/>
      <c r="O299" s="288"/>
      <c r="P299" s="288"/>
      <c r="Q299" s="288"/>
      <c r="R299" s="288"/>
      <c r="S299" s="288"/>
    </row>
    <row r="300" customFormat="false" ht="12.75" hidden="false" customHeight="true" outlineLevel="0" collapsed="false">
      <c r="J300" s="288"/>
      <c r="K300" s="288"/>
      <c r="L300" s="288"/>
      <c r="M300" s="288"/>
      <c r="N300" s="288"/>
      <c r="O300" s="288"/>
      <c r="P300" s="288"/>
      <c r="Q300" s="288"/>
      <c r="R300" s="288"/>
      <c r="S300" s="288"/>
    </row>
    <row r="301" customFormat="false" ht="12.75" hidden="false" customHeight="true" outlineLevel="0" collapsed="false">
      <c r="J301" s="288"/>
      <c r="K301" s="288"/>
      <c r="L301" s="288"/>
      <c r="M301" s="288"/>
      <c r="N301" s="288"/>
      <c r="O301" s="288"/>
      <c r="P301" s="288"/>
      <c r="Q301" s="288"/>
      <c r="R301" s="288"/>
      <c r="S301" s="288"/>
    </row>
    <row r="302" customFormat="false" ht="12.75" hidden="false" customHeight="true" outlineLevel="0" collapsed="false">
      <c r="J302" s="288"/>
      <c r="K302" s="288"/>
      <c r="L302" s="288"/>
      <c r="M302" s="288"/>
      <c r="N302" s="288"/>
      <c r="O302" s="288"/>
      <c r="P302" s="288"/>
      <c r="Q302" s="288"/>
      <c r="R302" s="288"/>
      <c r="S302" s="288"/>
    </row>
    <row r="303" customFormat="false" ht="12.75" hidden="false" customHeight="true" outlineLevel="0" collapsed="false">
      <c r="J303" s="288"/>
      <c r="K303" s="288"/>
      <c r="L303" s="288"/>
      <c r="M303" s="288"/>
      <c r="N303" s="288"/>
      <c r="O303" s="288"/>
      <c r="P303" s="288"/>
      <c r="Q303" s="288"/>
      <c r="R303" s="288"/>
      <c r="S303" s="288"/>
    </row>
    <row r="304" customFormat="false" ht="12.75" hidden="false" customHeight="true" outlineLevel="0" collapsed="false">
      <c r="J304" s="288"/>
      <c r="K304" s="288"/>
      <c r="L304" s="288"/>
      <c r="M304" s="288"/>
      <c r="N304" s="288"/>
      <c r="O304" s="288"/>
      <c r="P304" s="288"/>
      <c r="Q304" s="288"/>
      <c r="R304" s="288"/>
      <c r="S304" s="288"/>
    </row>
    <row r="305" customFormat="false" ht="12.75" hidden="false" customHeight="true" outlineLevel="0" collapsed="false">
      <c r="J305" s="288"/>
      <c r="K305" s="288"/>
      <c r="L305" s="288"/>
      <c r="M305" s="288"/>
      <c r="N305" s="288"/>
      <c r="O305" s="288"/>
      <c r="P305" s="288"/>
      <c r="Q305" s="288"/>
      <c r="R305" s="288"/>
      <c r="S305" s="288"/>
    </row>
    <row r="306" customFormat="false" ht="12.75" hidden="false" customHeight="true" outlineLevel="0" collapsed="false">
      <c r="J306" s="288"/>
      <c r="K306" s="288"/>
      <c r="L306" s="288"/>
      <c r="M306" s="288"/>
      <c r="N306" s="288"/>
      <c r="O306" s="288"/>
      <c r="P306" s="288"/>
      <c r="Q306" s="288"/>
      <c r="R306" s="288"/>
      <c r="S306" s="288"/>
    </row>
    <row r="307" customFormat="false" ht="12.75" hidden="false" customHeight="true" outlineLevel="0" collapsed="false">
      <c r="J307" s="288"/>
      <c r="K307" s="288"/>
      <c r="L307" s="288"/>
      <c r="M307" s="288"/>
      <c r="N307" s="288"/>
      <c r="O307" s="288"/>
      <c r="P307" s="288"/>
      <c r="Q307" s="288"/>
      <c r="R307" s="288"/>
      <c r="S307" s="288"/>
    </row>
    <row r="308" customFormat="false" ht="12.75" hidden="false" customHeight="true" outlineLevel="0" collapsed="false"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</row>
    <row r="309" customFormat="false" ht="12.75" hidden="false" customHeight="true" outlineLevel="0" collapsed="false">
      <c r="J309" s="288"/>
      <c r="K309" s="288"/>
      <c r="L309" s="288"/>
      <c r="M309" s="288"/>
      <c r="N309" s="288"/>
      <c r="O309" s="288"/>
      <c r="P309" s="288"/>
      <c r="Q309" s="288"/>
      <c r="R309" s="288"/>
      <c r="S309" s="288"/>
    </row>
    <row r="310" customFormat="false" ht="12.75" hidden="false" customHeight="true" outlineLevel="0" collapsed="false">
      <c r="J310" s="288"/>
      <c r="K310" s="288"/>
      <c r="L310" s="288"/>
      <c r="M310" s="288"/>
      <c r="N310" s="288"/>
      <c r="O310" s="288"/>
      <c r="P310" s="288"/>
      <c r="Q310" s="288"/>
      <c r="R310" s="288"/>
      <c r="S310" s="288"/>
    </row>
    <row r="311" customFormat="false" ht="12.75" hidden="false" customHeight="true" outlineLevel="0" collapsed="false">
      <c r="J311" s="288"/>
      <c r="K311" s="288"/>
      <c r="L311" s="288"/>
      <c r="M311" s="288"/>
      <c r="N311" s="288"/>
      <c r="O311" s="288"/>
      <c r="P311" s="288"/>
      <c r="Q311" s="288"/>
      <c r="R311" s="288"/>
      <c r="S311" s="288"/>
    </row>
    <row r="312" customFormat="false" ht="12.75" hidden="false" customHeight="true" outlineLevel="0" collapsed="false">
      <c r="J312" s="288"/>
      <c r="K312" s="288"/>
      <c r="L312" s="288"/>
      <c r="M312" s="288"/>
      <c r="N312" s="288"/>
      <c r="O312" s="288"/>
      <c r="P312" s="288"/>
      <c r="Q312" s="288"/>
      <c r="R312" s="288"/>
      <c r="S312" s="288"/>
    </row>
    <row r="313" customFormat="false" ht="12.75" hidden="false" customHeight="true" outlineLevel="0" collapsed="false">
      <c r="J313" s="288"/>
      <c r="K313" s="288"/>
      <c r="L313" s="288"/>
      <c r="M313" s="288"/>
      <c r="N313" s="288"/>
      <c r="O313" s="288"/>
      <c r="P313" s="288"/>
      <c r="Q313" s="288"/>
      <c r="R313" s="288"/>
      <c r="S313" s="288"/>
    </row>
    <row r="314" customFormat="false" ht="12.75" hidden="false" customHeight="true" outlineLevel="0" collapsed="false">
      <c r="J314" s="288"/>
      <c r="K314" s="288"/>
      <c r="L314" s="288"/>
      <c r="M314" s="288"/>
      <c r="N314" s="288"/>
      <c r="O314" s="288"/>
      <c r="P314" s="288"/>
      <c r="Q314" s="288"/>
      <c r="R314" s="288"/>
      <c r="S314" s="288"/>
    </row>
    <row r="315" customFormat="false" ht="12.75" hidden="false" customHeight="true" outlineLevel="0" collapsed="false">
      <c r="J315" s="288"/>
      <c r="K315" s="288"/>
      <c r="L315" s="288"/>
      <c r="M315" s="288"/>
      <c r="N315" s="288"/>
      <c r="O315" s="288"/>
      <c r="P315" s="288"/>
      <c r="Q315" s="288"/>
      <c r="R315" s="288"/>
      <c r="S315" s="288"/>
    </row>
    <row r="316" customFormat="false" ht="12.75" hidden="false" customHeight="true" outlineLevel="0" collapsed="false">
      <c r="J316" s="288"/>
      <c r="K316" s="288"/>
      <c r="L316" s="288"/>
      <c r="M316" s="288"/>
      <c r="N316" s="288"/>
      <c r="O316" s="288"/>
      <c r="P316" s="288"/>
      <c r="Q316" s="288"/>
      <c r="R316" s="288"/>
      <c r="S316" s="288"/>
    </row>
    <row r="317" customFormat="false" ht="12.75" hidden="false" customHeight="true" outlineLevel="0" collapsed="false">
      <c r="J317" s="288"/>
      <c r="K317" s="288"/>
      <c r="L317" s="288"/>
      <c r="M317" s="288"/>
      <c r="N317" s="288"/>
      <c r="O317" s="288"/>
      <c r="P317" s="288"/>
      <c r="Q317" s="288"/>
      <c r="R317" s="288"/>
      <c r="S317" s="288"/>
    </row>
    <row r="318" customFormat="false" ht="12.75" hidden="false" customHeight="true" outlineLevel="0" collapsed="false">
      <c r="J318" s="288"/>
      <c r="K318" s="288"/>
      <c r="L318" s="288"/>
      <c r="M318" s="288"/>
      <c r="N318" s="288"/>
      <c r="O318" s="288"/>
      <c r="P318" s="288"/>
      <c r="Q318" s="288"/>
      <c r="R318" s="288"/>
      <c r="S318" s="288"/>
    </row>
    <row r="319" customFormat="false" ht="12.75" hidden="false" customHeight="true" outlineLevel="0" collapsed="false">
      <c r="J319" s="288"/>
      <c r="K319" s="288"/>
      <c r="L319" s="288"/>
      <c r="M319" s="288"/>
      <c r="N319" s="288"/>
      <c r="O319" s="288"/>
      <c r="P319" s="288"/>
      <c r="Q319" s="288"/>
      <c r="R319" s="288"/>
      <c r="S319" s="288"/>
    </row>
    <row r="320" customFormat="false" ht="12.75" hidden="false" customHeight="true" outlineLevel="0" collapsed="false">
      <c r="J320" s="288"/>
      <c r="K320" s="288"/>
      <c r="L320" s="288"/>
      <c r="M320" s="288"/>
      <c r="N320" s="288"/>
      <c r="O320" s="288"/>
      <c r="P320" s="288"/>
      <c r="Q320" s="288"/>
      <c r="R320" s="288"/>
      <c r="S320" s="288"/>
    </row>
    <row r="321" customFormat="false" ht="12.75" hidden="false" customHeight="true" outlineLevel="0" collapsed="false">
      <c r="J321" s="288"/>
      <c r="K321" s="288"/>
      <c r="L321" s="288"/>
      <c r="M321" s="288"/>
      <c r="N321" s="288"/>
      <c r="O321" s="288"/>
      <c r="P321" s="288"/>
      <c r="Q321" s="288"/>
      <c r="R321" s="288"/>
      <c r="S321" s="288"/>
    </row>
    <row r="322" customFormat="false" ht="12.75" hidden="false" customHeight="true" outlineLevel="0" collapsed="false"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</row>
    <row r="323" customFormat="false" ht="12.75" hidden="false" customHeight="true" outlineLevel="0" collapsed="false">
      <c r="J323" s="288"/>
      <c r="K323" s="288"/>
      <c r="L323" s="288"/>
      <c r="M323" s="288"/>
      <c r="N323" s="288"/>
      <c r="O323" s="288"/>
      <c r="P323" s="288"/>
      <c r="Q323" s="288"/>
      <c r="R323" s="288"/>
      <c r="S323" s="288"/>
    </row>
    <row r="324" customFormat="false" ht="12.75" hidden="false" customHeight="true" outlineLevel="0" collapsed="false">
      <c r="J324" s="288"/>
      <c r="K324" s="288"/>
      <c r="L324" s="288"/>
      <c r="M324" s="288"/>
      <c r="N324" s="288"/>
      <c r="O324" s="288"/>
      <c r="P324" s="288"/>
      <c r="Q324" s="288"/>
      <c r="R324" s="288"/>
      <c r="S324" s="288"/>
    </row>
    <row r="325" customFormat="false" ht="12.75" hidden="false" customHeight="true" outlineLevel="0" collapsed="false">
      <c r="J325" s="288"/>
      <c r="K325" s="288"/>
      <c r="L325" s="288"/>
      <c r="M325" s="288"/>
      <c r="N325" s="288"/>
      <c r="O325" s="288"/>
      <c r="P325" s="288"/>
      <c r="Q325" s="288"/>
      <c r="R325" s="288"/>
      <c r="S325" s="288"/>
    </row>
    <row r="326" customFormat="false" ht="12.75" hidden="false" customHeight="true" outlineLevel="0" collapsed="false">
      <c r="J326" s="288"/>
      <c r="K326" s="288"/>
      <c r="L326" s="288"/>
      <c r="M326" s="288"/>
      <c r="N326" s="288"/>
      <c r="O326" s="288"/>
      <c r="P326" s="288"/>
      <c r="Q326" s="288"/>
      <c r="R326" s="288"/>
      <c r="S326" s="288"/>
    </row>
    <row r="327" customFormat="false" ht="12.75" hidden="false" customHeight="true" outlineLevel="0" collapsed="false">
      <c r="J327" s="288"/>
      <c r="K327" s="288"/>
      <c r="L327" s="288"/>
      <c r="M327" s="288"/>
      <c r="N327" s="288"/>
      <c r="O327" s="288"/>
      <c r="P327" s="288"/>
      <c r="Q327" s="288"/>
      <c r="R327" s="288"/>
      <c r="S327" s="288"/>
    </row>
    <row r="328" customFormat="false" ht="12.75" hidden="false" customHeight="true" outlineLevel="0" collapsed="false">
      <c r="J328" s="288"/>
      <c r="K328" s="288"/>
      <c r="L328" s="288"/>
      <c r="M328" s="288"/>
      <c r="N328" s="288"/>
      <c r="O328" s="288"/>
      <c r="P328" s="288"/>
      <c r="Q328" s="288"/>
      <c r="R328" s="288"/>
      <c r="S328" s="288"/>
    </row>
    <row r="329" customFormat="false" ht="12.75" hidden="false" customHeight="true" outlineLevel="0" collapsed="false">
      <c r="J329" s="288"/>
      <c r="K329" s="288"/>
      <c r="L329" s="288"/>
      <c r="M329" s="288"/>
      <c r="N329" s="288"/>
      <c r="O329" s="288"/>
      <c r="P329" s="288"/>
      <c r="Q329" s="288"/>
      <c r="R329" s="288"/>
      <c r="S329" s="288"/>
    </row>
    <row r="330" customFormat="false" ht="12.75" hidden="false" customHeight="true" outlineLevel="0" collapsed="false">
      <c r="J330" s="288"/>
      <c r="K330" s="288"/>
      <c r="L330" s="288"/>
      <c r="M330" s="288"/>
      <c r="N330" s="288"/>
      <c r="O330" s="288"/>
      <c r="P330" s="288"/>
      <c r="Q330" s="288"/>
      <c r="R330" s="288"/>
      <c r="S330" s="288"/>
    </row>
    <row r="331" customFormat="false" ht="12.75" hidden="false" customHeight="true" outlineLevel="0" collapsed="false">
      <c r="J331" s="288"/>
      <c r="K331" s="288"/>
      <c r="L331" s="288"/>
      <c r="M331" s="288"/>
      <c r="N331" s="288"/>
      <c r="O331" s="288"/>
      <c r="P331" s="288"/>
      <c r="Q331" s="288"/>
      <c r="R331" s="288"/>
      <c r="S331" s="288"/>
    </row>
    <row r="332" customFormat="false" ht="12.75" hidden="false" customHeight="true" outlineLevel="0" collapsed="false">
      <c r="J332" s="288"/>
      <c r="K332" s="288"/>
      <c r="L332" s="288"/>
      <c r="M332" s="288"/>
      <c r="N332" s="288"/>
      <c r="O332" s="288"/>
      <c r="P332" s="288"/>
      <c r="Q332" s="288"/>
      <c r="R332" s="288"/>
      <c r="S332" s="288"/>
    </row>
    <row r="333" customFormat="false" ht="12.75" hidden="false" customHeight="true" outlineLevel="0" collapsed="false">
      <c r="J333" s="288"/>
      <c r="K333" s="288"/>
      <c r="L333" s="288"/>
      <c r="M333" s="288"/>
      <c r="N333" s="288"/>
      <c r="O333" s="288"/>
      <c r="P333" s="288"/>
      <c r="Q333" s="288"/>
      <c r="R333" s="288"/>
      <c r="S333" s="288"/>
    </row>
    <row r="334" customFormat="false" ht="12.75" hidden="false" customHeight="true" outlineLevel="0" collapsed="false">
      <c r="J334" s="288"/>
      <c r="K334" s="288"/>
      <c r="L334" s="288"/>
      <c r="M334" s="288"/>
      <c r="N334" s="288"/>
      <c r="O334" s="288"/>
      <c r="P334" s="288"/>
      <c r="Q334" s="288"/>
      <c r="R334" s="288"/>
      <c r="S334" s="288"/>
    </row>
    <row r="335" customFormat="false" ht="12.75" hidden="false" customHeight="true" outlineLevel="0" collapsed="false">
      <c r="J335" s="288"/>
      <c r="K335" s="288"/>
      <c r="L335" s="288"/>
      <c r="M335" s="288"/>
      <c r="N335" s="288"/>
      <c r="O335" s="288"/>
      <c r="P335" s="288"/>
      <c r="Q335" s="288"/>
      <c r="R335" s="288"/>
      <c r="S335" s="288"/>
    </row>
    <row r="336" customFormat="false" ht="12.75" hidden="false" customHeight="true" outlineLevel="0" collapsed="false">
      <c r="J336" s="288"/>
      <c r="K336" s="288"/>
      <c r="L336" s="288"/>
      <c r="M336" s="288"/>
      <c r="N336" s="288"/>
      <c r="O336" s="288"/>
      <c r="P336" s="288"/>
      <c r="Q336" s="288"/>
      <c r="R336" s="288"/>
      <c r="S336" s="288"/>
    </row>
    <row r="337" customFormat="false" ht="12.75" hidden="false" customHeight="true" outlineLevel="0" collapsed="false">
      <c r="J337" s="288"/>
      <c r="K337" s="288"/>
      <c r="L337" s="288"/>
      <c r="M337" s="288"/>
      <c r="N337" s="288"/>
      <c r="O337" s="288"/>
      <c r="P337" s="288"/>
      <c r="Q337" s="288"/>
      <c r="R337" s="288"/>
      <c r="S337" s="288"/>
    </row>
    <row r="338" customFormat="false" ht="12.75" hidden="false" customHeight="true" outlineLevel="0" collapsed="false">
      <c r="J338" s="288"/>
      <c r="K338" s="288"/>
      <c r="L338" s="288"/>
      <c r="M338" s="288"/>
      <c r="N338" s="288"/>
      <c r="O338" s="288"/>
      <c r="P338" s="288"/>
      <c r="Q338" s="288"/>
      <c r="R338" s="288"/>
      <c r="S338" s="288"/>
    </row>
    <row r="339" customFormat="false" ht="12.75" hidden="false" customHeight="true" outlineLevel="0" collapsed="false">
      <c r="J339" s="288"/>
      <c r="K339" s="288"/>
      <c r="L339" s="288"/>
      <c r="M339" s="288"/>
      <c r="N339" s="288"/>
      <c r="O339" s="288"/>
      <c r="P339" s="288"/>
      <c r="Q339" s="288"/>
      <c r="R339" s="288"/>
      <c r="S339" s="288"/>
    </row>
    <row r="340" customFormat="false" ht="12.75" hidden="false" customHeight="true" outlineLevel="0" collapsed="false">
      <c r="J340" s="288"/>
      <c r="K340" s="288"/>
      <c r="L340" s="288"/>
      <c r="M340" s="288"/>
      <c r="N340" s="288"/>
      <c r="O340" s="288"/>
      <c r="P340" s="288"/>
      <c r="Q340" s="288"/>
      <c r="R340" s="288"/>
      <c r="S340" s="288"/>
    </row>
    <row r="341" customFormat="false" ht="12.75" hidden="false" customHeight="true" outlineLevel="0" collapsed="false">
      <c r="J341" s="288"/>
      <c r="K341" s="288"/>
      <c r="L341" s="288"/>
      <c r="M341" s="288"/>
      <c r="N341" s="288"/>
      <c r="O341" s="288"/>
      <c r="P341" s="288"/>
      <c r="Q341" s="288"/>
      <c r="R341" s="288"/>
      <c r="S341" s="288"/>
    </row>
    <row r="342" customFormat="false" ht="12.75" hidden="false" customHeight="true" outlineLevel="0" collapsed="false">
      <c r="J342" s="288"/>
      <c r="K342" s="288"/>
      <c r="L342" s="288"/>
      <c r="M342" s="288"/>
      <c r="N342" s="288"/>
      <c r="O342" s="288"/>
      <c r="P342" s="288"/>
      <c r="Q342" s="288"/>
      <c r="R342" s="288"/>
      <c r="S342" s="288"/>
    </row>
    <row r="343" customFormat="false" ht="12.75" hidden="false" customHeight="true" outlineLevel="0" collapsed="false">
      <c r="J343" s="288"/>
      <c r="K343" s="288"/>
      <c r="L343" s="288"/>
      <c r="M343" s="288"/>
      <c r="N343" s="288"/>
      <c r="O343" s="288"/>
      <c r="P343" s="288"/>
      <c r="Q343" s="288"/>
      <c r="R343" s="288"/>
      <c r="S343" s="288"/>
    </row>
    <row r="344" customFormat="false" ht="12.75" hidden="false" customHeight="true" outlineLevel="0" collapsed="false">
      <c r="J344" s="288"/>
      <c r="K344" s="288"/>
      <c r="L344" s="288"/>
      <c r="M344" s="288"/>
      <c r="N344" s="288"/>
      <c r="O344" s="288"/>
      <c r="P344" s="288"/>
      <c r="Q344" s="288"/>
      <c r="R344" s="288"/>
      <c r="S344" s="288"/>
    </row>
    <row r="345" customFormat="false" ht="12.75" hidden="false" customHeight="true" outlineLevel="0" collapsed="false">
      <c r="J345" s="288"/>
      <c r="K345" s="288"/>
      <c r="L345" s="288"/>
      <c r="M345" s="288"/>
      <c r="N345" s="288"/>
      <c r="O345" s="288"/>
      <c r="P345" s="288"/>
      <c r="Q345" s="288"/>
      <c r="R345" s="288"/>
      <c r="S345" s="288"/>
    </row>
    <row r="346" customFormat="false" ht="12.75" hidden="false" customHeight="true" outlineLevel="0" collapsed="false">
      <c r="J346" s="288"/>
      <c r="K346" s="288"/>
      <c r="L346" s="288"/>
      <c r="M346" s="288"/>
      <c r="N346" s="288"/>
      <c r="O346" s="288"/>
      <c r="P346" s="288"/>
      <c r="Q346" s="288"/>
      <c r="R346" s="288"/>
      <c r="S346" s="288"/>
    </row>
    <row r="347" customFormat="false" ht="12.75" hidden="false" customHeight="true" outlineLevel="0" collapsed="false">
      <c r="J347" s="288"/>
      <c r="K347" s="288"/>
      <c r="L347" s="288"/>
      <c r="M347" s="288"/>
      <c r="N347" s="288"/>
      <c r="O347" s="288"/>
      <c r="P347" s="288"/>
      <c r="Q347" s="288"/>
      <c r="R347" s="288"/>
      <c r="S347" s="288"/>
    </row>
    <row r="348" customFormat="false" ht="12.75" hidden="false" customHeight="true" outlineLevel="0" collapsed="false">
      <c r="J348" s="288"/>
      <c r="K348" s="288"/>
      <c r="L348" s="288"/>
      <c r="M348" s="288"/>
      <c r="N348" s="288"/>
      <c r="O348" s="288"/>
      <c r="P348" s="288"/>
      <c r="Q348" s="288"/>
      <c r="R348" s="288"/>
      <c r="S348" s="288"/>
    </row>
    <row r="349" customFormat="false" ht="12.75" hidden="false" customHeight="true" outlineLevel="0" collapsed="false">
      <c r="J349" s="288"/>
      <c r="K349" s="288"/>
      <c r="L349" s="288"/>
      <c r="M349" s="288"/>
      <c r="N349" s="288"/>
      <c r="O349" s="288"/>
      <c r="P349" s="288"/>
      <c r="Q349" s="288"/>
      <c r="R349" s="288"/>
      <c r="S349" s="288"/>
    </row>
    <row r="350" customFormat="false" ht="12.75" hidden="false" customHeight="true" outlineLevel="0" collapsed="false">
      <c r="J350" s="288"/>
      <c r="K350" s="288"/>
      <c r="L350" s="288"/>
      <c r="M350" s="288"/>
      <c r="N350" s="288"/>
      <c r="O350" s="288"/>
      <c r="P350" s="288"/>
      <c r="Q350" s="288"/>
      <c r="R350" s="288"/>
      <c r="S350" s="288"/>
    </row>
    <row r="351" customFormat="false" ht="12.75" hidden="false" customHeight="true" outlineLevel="0" collapsed="false">
      <c r="J351" s="288"/>
      <c r="K351" s="288"/>
      <c r="L351" s="288"/>
      <c r="M351" s="288"/>
      <c r="N351" s="288"/>
      <c r="O351" s="288"/>
      <c r="P351" s="288"/>
      <c r="Q351" s="288"/>
      <c r="R351" s="288"/>
      <c r="S351" s="288"/>
    </row>
    <row r="352" customFormat="false" ht="12.75" hidden="false" customHeight="true" outlineLevel="0" collapsed="false">
      <c r="J352" s="288"/>
      <c r="K352" s="288"/>
      <c r="L352" s="288"/>
      <c r="M352" s="288"/>
      <c r="N352" s="288"/>
      <c r="O352" s="288"/>
      <c r="P352" s="288"/>
      <c r="Q352" s="288"/>
      <c r="R352" s="288"/>
      <c r="S352" s="288"/>
    </row>
    <row r="353" customFormat="false" ht="12.75" hidden="false" customHeight="true" outlineLevel="0" collapsed="false">
      <c r="J353" s="288"/>
      <c r="K353" s="288"/>
      <c r="L353" s="288"/>
      <c r="M353" s="288"/>
      <c r="N353" s="288"/>
      <c r="O353" s="288"/>
      <c r="P353" s="288"/>
      <c r="Q353" s="288"/>
      <c r="R353" s="288"/>
      <c r="S353" s="288"/>
    </row>
    <row r="354" customFormat="false" ht="12.75" hidden="false" customHeight="true" outlineLevel="0" collapsed="false">
      <c r="J354" s="288"/>
      <c r="K354" s="288"/>
      <c r="L354" s="288"/>
      <c r="M354" s="288"/>
      <c r="N354" s="288"/>
      <c r="O354" s="288"/>
      <c r="P354" s="288"/>
      <c r="Q354" s="288"/>
      <c r="R354" s="288"/>
      <c r="S354" s="288"/>
    </row>
    <row r="355" customFormat="false" ht="12.75" hidden="false" customHeight="true" outlineLevel="0" collapsed="false">
      <c r="J355" s="288"/>
      <c r="K355" s="288"/>
      <c r="L355" s="288"/>
      <c r="M355" s="288"/>
      <c r="N355" s="288"/>
      <c r="O355" s="288"/>
      <c r="P355" s="288"/>
      <c r="Q355" s="288"/>
      <c r="R355" s="288"/>
      <c r="S355" s="288"/>
    </row>
    <row r="356" customFormat="false" ht="12.75" hidden="false" customHeight="true" outlineLevel="0" collapsed="false">
      <c r="J356" s="288"/>
      <c r="K356" s="288"/>
      <c r="L356" s="288"/>
      <c r="M356" s="288"/>
      <c r="N356" s="288"/>
      <c r="O356" s="288"/>
      <c r="P356" s="288"/>
      <c r="Q356" s="288"/>
      <c r="R356" s="288"/>
      <c r="S356" s="288"/>
    </row>
    <row r="357" customFormat="false" ht="12.75" hidden="false" customHeight="true" outlineLevel="0" collapsed="false">
      <c r="J357" s="288"/>
      <c r="K357" s="288"/>
      <c r="L357" s="288"/>
      <c r="M357" s="288"/>
      <c r="N357" s="288"/>
      <c r="O357" s="288"/>
      <c r="P357" s="288"/>
      <c r="Q357" s="288"/>
      <c r="R357" s="288"/>
      <c r="S357" s="288"/>
    </row>
    <row r="358" customFormat="false" ht="12.75" hidden="false" customHeight="true" outlineLevel="0" collapsed="false">
      <c r="J358" s="288"/>
      <c r="K358" s="288"/>
      <c r="L358" s="288"/>
      <c r="M358" s="288"/>
      <c r="N358" s="288"/>
      <c r="O358" s="288"/>
      <c r="P358" s="288"/>
      <c r="Q358" s="288"/>
      <c r="R358" s="288"/>
      <c r="S358" s="288"/>
    </row>
    <row r="359" customFormat="false" ht="12.75" hidden="false" customHeight="true" outlineLevel="0" collapsed="false">
      <c r="J359" s="288"/>
      <c r="K359" s="288"/>
      <c r="L359" s="288"/>
      <c r="M359" s="288"/>
      <c r="N359" s="288"/>
      <c r="O359" s="288"/>
      <c r="P359" s="288"/>
      <c r="Q359" s="288"/>
      <c r="R359" s="288"/>
      <c r="S359" s="288"/>
    </row>
    <row r="360" customFormat="false" ht="12.75" hidden="false" customHeight="true" outlineLevel="0" collapsed="false">
      <c r="J360" s="288"/>
      <c r="K360" s="288"/>
      <c r="L360" s="288"/>
      <c r="M360" s="288"/>
      <c r="N360" s="288"/>
      <c r="O360" s="288"/>
      <c r="P360" s="288"/>
      <c r="Q360" s="288"/>
      <c r="R360" s="288"/>
      <c r="S360" s="288"/>
    </row>
    <row r="361" customFormat="false" ht="12.75" hidden="false" customHeight="true" outlineLevel="0" collapsed="false">
      <c r="J361" s="288"/>
      <c r="K361" s="288"/>
      <c r="L361" s="288"/>
      <c r="M361" s="288"/>
      <c r="N361" s="288"/>
      <c r="O361" s="288"/>
      <c r="P361" s="288"/>
      <c r="Q361" s="288"/>
      <c r="R361" s="288"/>
      <c r="S361" s="288"/>
    </row>
    <row r="362" customFormat="false" ht="12.75" hidden="false" customHeight="true" outlineLevel="0" collapsed="false">
      <c r="J362" s="288"/>
      <c r="K362" s="288"/>
      <c r="L362" s="288"/>
      <c r="M362" s="288"/>
      <c r="N362" s="288"/>
      <c r="O362" s="288"/>
      <c r="P362" s="288"/>
      <c r="Q362" s="288"/>
      <c r="R362" s="288"/>
      <c r="S362" s="288"/>
    </row>
    <row r="363" customFormat="false" ht="12.75" hidden="false" customHeight="true" outlineLevel="0" collapsed="false">
      <c r="J363" s="288"/>
      <c r="K363" s="288"/>
      <c r="L363" s="288"/>
      <c r="M363" s="288"/>
      <c r="N363" s="288"/>
      <c r="O363" s="288"/>
      <c r="P363" s="288"/>
      <c r="Q363" s="288"/>
      <c r="R363" s="288"/>
      <c r="S363" s="288"/>
    </row>
    <row r="364" customFormat="false" ht="12.75" hidden="false" customHeight="true" outlineLevel="0" collapsed="false">
      <c r="J364" s="288"/>
      <c r="K364" s="288"/>
      <c r="L364" s="288"/>
      <c r="M364" s="288"/>
      <c r="N364" s="288"/>
      <c r="O364" s="288"/>
      <c r="P364" s="288"/>
      <c r="Q364" s="288"/>
      <c r="R364" s="288"/>
      <c r="S364" s="288"/>
    </row>
    <row r="365" customFormat="false" ht="12.75" hidden="false" customHeight="true" outlineLevel="0" collapsed="false">
      <c r="J365" s="288"/>
      <c r="K365" s="288"/>
      <c r="L365" s="288"/>
      <c r="M365" s="288"/>
      <c r="N365" s="288"/>
      <c r="O365" s="288"/>
      <c r="P365" s="288"/>
      <c r="Q365" s="288"/>
      <c r="R365" s="288"/>
      <c r="S365" s="288"/>
    </row>
    <row r="366" customFormat="false" ht="12.75" hidden="false" customHeight="true" outlineLevel="0" collapsed="false">
      <c r="J366" s="288"/>
      <c r="K366" s="288"/>
      <c r="L366" s="288"/>
      <c r="M366" s="288"/>
      <c r="N366" s="288"/>
      <c r="O366" s="288"/>
      <c r="P366" s="288"/>
      <c r="Q366" s="288"/>
      <c r="R366" s="288"/>
      <c r="S366" s="288"/>
    </row>
    <row r="367" customFormat="false" ht="12.75" hidden="false" customHeight="true" outlineLevel="0" collapsed="false">
      <c r="J367" s="288"/>
      <c r="K367" s="288"/>
      <c r="L367" s="288"/>
      <c r="M367" s="288"/>
      <c r="N367" s="288"/>
      <c r="O367" s="288"/>
      <c r="P367" s="288"/>
      <c r="Q367" s="288"/>
      <c r="R367" s="288"/>
      <c r="S367" s="288"/>
    </row>
    <row r="368" customFormat="false" ht="12.75" hidden="false" customHeight="true" outlineLevel="0" collapsed="false">
      <c r="J368" s="288"/>
      <c r="K368" s="288"/>
      <c r="L368" s="288"/>
      <c r="M368" s="288"/>
      <c r="N368" s="288"/>
      <c r="O368" s="288"/>
      <c r="P368" s="288"/>
      <c r="Q368" s="288"/>
      <c r="R368" s="288"/>
      <c r="S368" s="288"/>
    </row>
    <row r="369" customFormat="false" ht="12.75" hidden="false" customHeight="true" outlineLevel="0" collapsed="false">
      <c r="J369" s="288"/>
      <c r="K369" s="288"/>
      <c r="L369" s="288"/>
      <c r="M369" s="288"/>
      <c r="N369" s="288"/>
      <c r="O369" s="288"/>
      <c r="P369" s="288"/>
      <c r="Q369" s="288"/>
      <c r="R369" s="288"/>
      <c r="S369" s="288"/>
    </row>
    <row r="370" customFormat="false" ht="12.75" hidden="false" customHeight="true" outlineLevel="0" collapsed="false">
      <c r="J370" s="288"/>
      <c r="K370" s="288"/>
      <c r="L370" s="288"/>
      <c r="M370" s="288"/>
      <c r="N370" s="288"/>
      <c r="O370" s="288"/>
      <c r="P370" s="288"/>
      <c r="Q370" s="288"/>
      <c r="R370" s="288"/>
      <c r="S370" s="288"/>
    </row>
    <row r="371" customFormat="false" ht="12.75" hidden="false" customHeight="true" outlineLevel="0" collapsed="false">
      <c r="J371" s="288"/>
      <c r="K371" s="288"/>
      <c r="L371" s="288"/>
      <c r="M371" s="288"/>
      <c r="N371" s="288"/>
      <c r="O371" s="288"/>
      <c r="P371" s="288"/>
      <c r="Q371" s="288"/>
      <c r="R371" s="288"/>
      <c r="S371" s="288"/>
    </row>
    <row r="372" customFormat="false" ht="12.75" hidden="false" customHeight="true" outlineLevel="0" collapsed="false">
      <c r="J372" s="288"/>
      <c r="K372" s="288"/>
      <c r="L372" s="288"/>
      <c r="M372" s="288"/>
      <c r="N372" s="288"/>
      <c r="O372" s="288"/>
      <c r="P372" s="288"/>
      <c r="Q372" s="288"/>
      <c r="R372" s="288"/>
      <c r="S372" s="288"/>
    </row>
    <row r="373" customFormat="false" ht="12.75" hidden="false" customHeight="true" outlineLevel="0" collapsed="false">
      <c r="J373" s="288"/>
      <c r="K373" s="288"/>
      <c r="L373" s="288"/>
      <c r="M373" s="288"/>
      <c r="N373" s="288"/>
      <c r="O373" s="288"/>
      <c r="P373" s="288"/>
      <c r="Q373" s="288"/>
      <c r="R373" s="288"/>
      <c r="S373" s="288"/>
    </row>
    <row r="374" customFormat="false" ht="12.75" hidden="false" customHeight="true" outlineLevel="0" collapsed="false">
      <c r="J374" s="288"/>
      <c r="K374" s="288"/>
      <c r="L374" s="288"/>
      <c r="M374" s="288"/>
      <c r="N374" s="288"/>
      <c r="O374" s="288"/>
      <c r="P374" s="288"/>
      <c r="Q374" s="288"/>
      <c r="R374" s="288"/>
      <c r="S374" s="288"/>
    </row>
    <row r="375" customFormat="false" ht="12.75" hidden="false" customHeight="true" outlineLevel="0" collapsed="false">
      <c r="J375" s="288"/>
      <c r="K375" s="288"/>
      <c r="L375" s="288"/>
      <c r="M375" s="288"/>
      <c r="N375" s="288"/>
      <c r="O375" s="288"/>
      <c r="P375" s="288"/>
      <c r="Q375" s="288"/>
      <c r="R375" s="288"/>
      <c r="S375" s="288"/>
    </row>
    <row r="376" customFormat="false" ht="12.75" hidden="false" customHeight="true" outlineLevel="0" collapsed="false">
      <c r="J376" s="288"/>
      <c r="K376" s="288"/>
      <c r="L376" s="288"/>
      <c r="M376" s="288"/>
      <c r="N376" s="288"/>
      <c r="O376" s="288"/>
      <c r="P376" s="288"/>
      <c r="Q376" s="288"/>
      <c r="R376" s="288"/>
      <c r="S376" s="288"/>
    </row>
    <row r="377" customFormat="false" ht="12.75" hidden="false" customHeight="true" outlineLevel="0" collapsed="false">
      <c r="J377" s="288"/>
      <c r="K377" s="288"/>
      <c r="L377" s="288"/>
      <c r="M377" s="288"/>
      <c r="N377" s="288"/>
      <c r="O377" s="288"/>
      <c r="P377" s="288"/>
      <c r="Q377" s="288"/>
      <c r="R377" s="288"/>
      <c r="S377" s="288"/>
    </row>
    <row r="378" customFormat="false" ht="12.75" hidden="false" customHeight="true" outlineLevel="0" collapsed="false">
      <c r="J378" s="288"/>
      <c r="K378" s="288"/>
      <c r="L378" s="288"/>
      <c r="M378" s="288"/>
      <c r="N378" s="288"/>
      <c r="O378" s="288"/>
      <c r="P378" s="288"/>
      <c r="Q378" s="288"/>
      <c r="R378" s="288"/>
      <c r="S378" s="288"/>
    </row>
    <row r="379" customFormat="false" ht="12.75" hidden="false" customHeight="true" outlineLevel="0" collapsed="false">
      <c r="J379" s="288"/>
      <c r="K379" s="288"/>
      <c r="L379" s="288"/>
      <c r="M379" s="288"/>
      <c r="N379" s="288"/>
      <c r="O379" s="288"/>
      <c r="P379" s="288"/>
      <c r="Q379" s="288"/>
      <c r="R379" s="288"/>
      <c r="S379" s="288"/>
    </row>
    <row r="380" customFormat="false" ht="12.75" hidden="false" customHeight="true" outlineLevel="0" collapsed="false">
      <c r="J380" s="288"/>
      <c r="K380" s="288"/>
      <c r="L380" s="288"/>
      <c r="M380" s="288"/>
      <c r="N380" s="288"/>
      <c r="O380" s="288"/>
      <c r="P380" s="288"/>
      <c r="Q380" s="288"/>
      <c r="R380" s="288"/>
      <c r="S380" s="288"/>
    </row>
    <row r="381" customFormat="false" ht="12.75" hidden="false" customHeight="true" outlineLevel="0" collapsed="false">
      <c r="J381" s="288"/>
      <c r="K381" s="288"/>
      <c r="L381" s="288"/>
      <c r="M381" s="288"/>
      <c r="N381" s="288"/>
      <c r="O381" s="288"/>
      <c r="P381" s="288"/>
      <c r="Q381" s="288"/>
      <c r="R381" s="288"/>
      <c r="S381" s="288"/>
    </row>
    <row r="382" customFormat="false" ht="12.75" hidden="false" customHeight="true" outlineLevel="0" collapsed="false">
      <c r="J382" s="288"/>
      <c r="K382" s="288"/>
      <c r="L382" s="288"/>
      <c r="M382" s="288"/>
      <c r="N382" s="288"/>
      <c r="O382" s="288"/>
      <c r="P382" s="288"/>
      <c r="Q382" s="288"/>
      <c r="R382" s="288"/>
      <c r="S382" s="288"/>
    </row>
    <row r="383" customFormat="false" ht="12.75" hidden="false" customHeight="true" outlineLevel="0" collapsed="false">
      <c r="J383" s="288"/>
      <c r="K383" s="288"/>
      <c r="L383" s="288"/>
      <c r="M383" s="288"/>
      <c r="N383" s="288"/>
      <c r="O383" s="288"/>
      <c r="P383" s="288"/>
      <c r="Q383" s="288"/>
      <c r="R383" s="288"/>
      <c r="S383" s="288"/>
    </row>
    <row r="384" customFormat="false" ht="12.75" hidden="false" customHeight="true" outlineLevel="0" collapsed="false">
      <c r="J384" s="288"/>
      <c r="K384" s="288"/>
      <c r="L384" s="288"/>
      <c r="M384" s="288"/>
      <c r="N384" s="288"/>
      <c r="O384" s="288"/>
      <c r="P384" s="288"/>
      <c r="Q384" s="288"/>
      <c r="R384" s="288"/>
      <c r="S384" s="288"/>
    </row>
    <row r="385" customFormat="false" ht="12.75" hidden="false" customHeight="true" outlineLevel="0" collapsed="false">
      <c r="J385" s="288"/>
      <c r="K385" s="288"/>
      <c r="L385" s="288"/>
      <c r="M385" s="288"/>
      <c r="N385" s="288"/>
      <c r="O385" s="288"/>
      <c r="P385" s="288"/>
      <c r="Q385" s="288"/>
      <c r="R385" s="288"/>
      <c r="S385" s="288"/>
    </row>
    <row r="386" customFormat="false" ht="12.75" hidden="false" customHeight="true" outlineLevel="0" collapsed="false">
      <c r="J386" s="288"/>
      <c r="K386" s="288"/>
      <c r="L386" s="288"/>
      <c r="M386" s="288"/>
      <c r="N386" s="288"/>
      <c r="O386" s="288"/>
      <c r="P386" s="288"/>
      <c r="Q386" s="288"/>
      <c r="R386" s="288"/>
      <c r="S386" s="288"/>
    </row>
    <row r="387" customFormat="false" ht="12.75" hidden="false" customHeight="true" outlineLevel="0" collapsed="false">
      <c r="J387" s="288"/>
      <c r="K387" s="288"/>
      <c r="L387" s="288"/>
      <c r="M387" s="288"/>
      <c r="N387" s="288"/>
      <c r="O387" s="288"/>
      <c r="P387" s="288"/>
      <c r="Q387" s="288"/>
      <c r="R387" s="288"/>
      <c r="S387" s="288"/>
    </row>
    <row r="388" customFormat="false" ht="12.75" hidden="false" customHeight="true" outlineLevel="0" collapsed="false">
      <c r="J388" s="288"/>
      <c r="K388" s="288"/>
      <c r="L388" s="288"/>
      <c r="M388" s="288"/>
      <c r="N388" s="288"/>
      <c r="O388" s="288"/>
      <c r="P388" s="288"/>
      <c r="Q388" s="288"/>
      <c r="R388" s="288"/>
      <c r="S388" s="288"/>
    </row>
    <row r="389" customFormat="false" ht="12.75" hidden="false" customHeight="true" outlineLevel="0" collapsed="false">
      <c r="J389" s="288"/>
      <c r="K389" s="288"/>
      <c r="L389" s="288"/>
      <c r="M389" s="288"/>
      <c r="N389" s="288"/>
      <c r="O389" s="288"/>
      <c r="P389" s="288"/>
      <c r="Q389" s="288"/>
      <c r="R389" s="288"/>
      <c r="S389" s="288"/>
    </row>
    <row r="390" customFormat="false" ht="12.75" hidden="false" customHeight="true" outlineLevel="0" collapsed="false">
      <c r="J390" s="288"/>
      <c r="K390" s="288"/>
      <c r="L390" s="288"/>
      <c r="M390" s="288"/>
      <c r="N390" s="288"/>
      <c r="O390" s="288"/>
      <c r="P390" s="288"/>
      <c r="Q390" s="288"/>
      <c r="R390" s="288"/>
      <c r="S390" s="288"/>
    </row>
    <row r="391" customFormat="false" ht="12.75" hidden="false" customHeight="true" outlineLevel="0" collapsed="false">
      <c r="J391" s="288"/>
      <c r="K391" s="288"/>
      <c r="L391" s="288"/>
      <c r="M391" s="288"/>
      <c r="N391" s="288"/>
      <c r="O391" s="288"/>
      <c r="P391" s="288"/>
      <c r="Q391" s="288"/>
      <c r="R391" s="288"/>
      <c r="S391" s="288"/>
    </row>
    <row r="392" customFormat="false" ht="12.75" hidden="false" customHeight="true" outlineLevel="0" collapsed="false">
      <c r="J392" s="288"/>
      <c r="K392" s="288"/>
      <c r="L392" s="288"/>
      <c r="M392" s="288"/>
      <c r="N392" s="288"/>
      <c r="O392" s="288"/>
      <c r="P392" s="288"/>
      <c r="Q392" s="288"/>
      <c r="R392" s="288"/>
      <c r="S392" s="288"/>
    </row>
    <row r="393" customFormat="false" ht="12.75" hidden="false" customHeight="true" outlineLevel="0" collapsed="false">
      <c r="J393" s="288"/>
      <c r="K393" s="288"/>
      <c r="L393" s="288"/>
      <c r="M393" s="288"/>
      <c r="N393" s="288"/>
      <c r="O393" s="288"/>
      <c r="P393" s="288"/>
      <c r="Q393" s="288"/>
      <c r="R393" s="288"/>
      <c r="S393" s="288"/>
    </row>
    <row r="394" customFormat="false" ht="12.75" hidden="false" customHeight="true" outlineLevel="0" collapsed="false">
      <c r="J394" s="288"/>
      <c r="K394" s="288"/>
      <c r="L394" s="288"/>
      <c r="M394" s="288"/>
      <c r="N394" s="288"/>
      <c r="O394" s="288"/>
      <c r="P394" s="288"/>
      <c r="Q394" s="288"/>
      <c r="R394" s="288"/>
      <c r="S394" s="288"/>
    </row>
    <row r="395" customFormat="false" ht="12.75" hidden="false" customHeight="true" outlineLevel="0" collapsed="false">
      <c r="J395" s="288"/>
      <c r="K395" s="288"/>
      <c r="L395" s="288"/>
      <c r="M395" s="288"/>
      <c r="N395" s="288"/>
      <c r="O395" s="288"/>
      <c r="P395" s="288"/>
      <c r="Q395" s="288"/>
      <c r="R395" s="288"/>
      <c r="S395" s="288"/>
    </row>
    <row r="396" customFormat="false" ht="12.75" hidden="false" customHeight="true" outlineLevel="0" collapsed="false">
      <c r="J396" s="288"/>
      <c r="K396" s="288"/>
      <c r="L396" s="288"/>
      <c r="M396" s="288"/>
      <c r="N396" s="288"/>
      <c r="O396" s="288"/>
      <c r="P396" s="288"/>
      <c r="Q396" s="288"/>
      <c r="R396" s="288"/>
      <c r="S396" s="288"/>
    </row>
    <row r="397" customFormat="false" ht="12.75" hidden="false" customHeight="true" outlineLevel="0" collapsed="false">
      <c r="J397" s="288"/>
      <c r="K397" s="288"/>
      <c r="L397" s="288"/>
      <c r="M397" s="288"/>
      <c r="N397" s="288"/>
      <c r="O397" s="288"/>
      <c r="P397" s="288"/>
      <c r="Q397" s="288"/>
      <c r="R397" s="288"/>
      <c r="S397" s="288"/>
    </row>
    <row r="398" customFormat="false" ht="12.75" hidden="false" customHeight="true" outlineLevel="0" collapsed="false">
      <c r="J398" s="288"/>
      <c r="K398" s="288"/>
      <c r="L398" s="288"/>
      <c r="M398" s="288"/>
      <c r="N398" s="288"/>
      <c r="O398" s="288"/>
      <c r="P398" s="288"/>
      <c r="Q398" s="288"/>
      <c r="R398" s="288"/>
      <c r="S398" s="288"/>
    </row>
    <row r="399" customFormat="false" ht="12.75" hidden="false" customHeight="true" outlineLevel="0" collapsed="false">
      <c r="J399" s="288"/>
      <c r="K399" s="288"/>
      <c r="L399" s="288"/>
      <c r="M399" s="288"/>
      <c r="N399" s="288"/>
      <c r="O399" s="288"/>
      <c r="P399" s="288"/>
      <c r="Q399" s="288"/>
      <c r="R399" s="288"/>
      <c r="S399" s="288"/>
    </row>
    <row r="400" customFormat="false" ht="12.75" hidden="false" customHeight="true" outlineLevel="0" collapsed="false">
      <c r="J400" s="288"/>
      <c r="K400" s="288"/>
      <c r="L400" s="288"/>
      <c r="M400" s="288"/>
      <c r="N400" s="288"/>
      <c r="O400" s="288"/>
      <c r="P400" s="288"/>
      <c r="Q400" s="288"/>
      <c r="R400" s="288"/>
      <c r="S400" s="288"/>
    </row>
    <row r="401" customFormat="false" ht="12.75" hidden="false" customHeight="true" outlineLevel="0" collapsed="false">
      <c r="J401" s="288"/>
      <c r="K401" s="288"/>
      <c r="L401" s="288"/>
      <c r="M401" s="288"/>
      <c r="N401" s="288"/>
      <c r="O401" s="288"/>
      <c r="P401" s="288"/>
      <c r="Q401" s="288"/>
      <c r="R401" s="288"/>
      <c r="S401" s="288"/>
    </row>
    <row r="402" customFormat="false" ht="12.75" hidden="false" customHeight="true" outlineLevel="0" collapsed="false">
      <c r="J402" s="288"/>
      <c r="K402" s="288"/>
      <c r="L402" s="288"/>
      <c r="M402" s="288"/>
      <c r="N402" s="288"/>
      <c r="O402" s="288"/>
      <c r="P402" s="288"/>
      <c r="Q402" s="288"/>
      <c r="R402" s="288"/>
      <c r="S402" s="288"/>
    </row>
    <row r="403" customFormat="false" ht="12.75" hidden="false" customHeight="true" outlineLevel="0" collapsed="false">
      <c r="J403" s="288"/>
      <c r="K403" s="288"/>
      <c r="L403" s="288"/>
      <c r="M403" s="288"/>
      <c r="N403" s="288"/>
      <c r="O403" s="288"/>
      <c r="P403" s="288"/>
      <c r="Q403" s="288"/>
      <c r="R403" s="288"/>
      <c r="S403" s="288"/>
    </row>
    <row r="404" customFormat="false" ht="12.75" hidden="false" customHeight="true" outlineLevel="0" collapsed="false">
      <c r="J404" s="288"/>
      <c r="K404" s="288"/>
      <c r="L404" s="288"/>
      <c r="M404" s="288"/>
      <c r="N404" s="288"/>
      <c r="O404" s="288"/>
      <c r="P404" s="288"/>
      <c r="Q404" s="288"/>
      <c r="R404" s="288"/>
      <c r="S404" s="288"/>
    </row>
    <row r="405" customFormat="false" ht="12.75" hidden="false" customHeight="true" outlineLevel="0" collapsed="false">
      <c r="J405" s="288"/>
      <c r="K405" s="288"/>
      <c r="L405" s="288"/>
      <c r="M405" s="288"/>
      <c r="N405" s="288"/>
      <c r="O405" s="288"/>
      <c r="P405" s="288"/>
      <c r="Q405" s="288"/>
      <c r="R405" s="288"/>
      <c r="S405" s="288"/>
    </row>
    <row r="406" customFormat="false" ht="12.75" hidden="false" customHeight="true" outlineLevel="0" collapsed="false">
      <c r="J406" s="288"/>
      <c r="K406" s="288"/>
      <c r="L406" s="288"/>
      <c r="M406" s="288"/>
      <c r="N406" s="288"/>
      <c r="O406" s="288"/>
      <c r="P406" s="288"/>
      <c r="Q406" s="288"/>
      <c r="R406" s="288"/>
      <c r="S406" s="288"/>
    </row>
    <row r="407" customFormat="false" ht="12.75" hidden="false" customHeight="true" outlineLevel="0" collapsed="false">
      <c r="J407" s="288"/>
      <c r="K407" s="288"/>
      <c r="L407" s="288"/>
      <c r="M407" s="288"/>
      <c r="N407" s="288"/>
      <c r="O407" s="288"/>
      <c r="P407" s="288"/>
      <c r="Q407" s="288"/>
      <c r="R407" s="288"/>
      <c r="S407" s="288"/>
    </row>
    <row r="408" customFormat="false" ht="12.75" hidden="false" customHeight="true" outlineLevel="0" collapsed="false">
      <c r="J408" s="288"/>
      <c r="K408" s="288"/>
      <c r="L408" s="288"/>
      <c r="M408" s="288"/>
      <c r="N408" s="288"/>
      <c r="O408" s="288"/>
      <c r="P408" s="288"/>
      <c r="Q408" s="288"/>
      <c r="R408" s="288"/>
      <c r="S408" s="288"/>
    </row>
    <row r="409" customFormat="false" ht="12.75" hidden="false" customHeight="true" outlineLevel="0" collapsed="false">
      <c r="J409" s="288"/>
      <c r="K409" s="288"/>
      <c r="L409" s="288"/>
      <c r="M409" s="288"/>
      <c r="N409" s="288"/>
      <c r="O409" s="288"/>
      <c r="P409" s="288"/>
      <c r="Q409" s="288"/>
      <c r="R409" s="288"/>
      <c r="S409" s="288"/>
    </row>
    <row r="410" customFormat="false" ht="12.75" hidden="false" customHeight="true" outlineLevel="0" collapsed="false">
      <c r="J410" s="288"/>
      <c r="K410" s="288"/>
      <c r="L410" s="288"/>
      <c r="M410" s="288"/>
      <c r="N410" s="288"/>
      <c r="O410" s="288"/>
      <c r="P410" s="288"/>
      <c r="Q410" s="288"/>
      <c r="R410" s="288"/>
      <c r="S410" s="288"/>
    </row>
    <row r="411" customFormat="false" ht="12.75" hidden="false" customHeight="true" outlineLevel="0" collapsed="false">
      <c r="J411" s="288"/>
      <c r="K411" s="288"/>
      <c r="L411" s="288"/>
      <c r="M411" s="288"/>
      <c r="N411" s="288"/>
      <c r="O411" s="288"/>
      <c r="P411" s="288"/>
      <c r="Q411" s="288"/>
      <c r="R411" s="288"/>
      <c r="S411" s="288"/>
    </row>
    <row r="412" customFormat="false" ht="12.75" hidden="false" customHeight="true" outlineLevel="0" collapsed="false">
      <c r="J412" s="288"/>
      <c r="K412" s="288"/>
      <c r="L412" s="288"/>
      <c r="M412" s="288"/>
      <c r="N412" s="288"/>
      <c r="O412" s="288"/>
      <c r="P412" s="288"/>
      <c r="Q412" s="288"/>
      <c r="R412" s="288"/>
      <c r="S412" s="288"/>
    </row>
    <row r="413" customFormat="false" ht="12.75" hidden="false" customHeight="true" outlineLevel="0" collapsed="false">
      <c r="J413" s="288"/>
      <c r="K413" s="288"/>
      <c r="L413" s="288"/>
      <c r="M413" s="288"/>
      <c r="N413" s="288"/>
      <c r="O413" s="288"/>
      <c r="P413" s="288"/>
      <c r="Q413" s="288"/>
      <c r="R413" s="288"/>
      <c r="S413" s="288"/>
    </row>
    <row r="414" customFormat="false" ht="12.75" hidden="false" customHeight="true" outlineLevel="0" collapsed="false">
      <c r="J414" s="288"/>
      <c r="K414" s="288"/>
      <c r="L414" s="288"/>
      <c r="M414" s="288"/>
      <c r="N414" s="288"/>
      <c r="O414" s="288"/>
      <c r="P414" s="288"/>
      <c r="Q414" s="288"/>
      <c r="R414" s="288"/>
      <c r="S414" s="288"/>
    </row>
    <row r="415" customFormat="false" ht="12.75" hidden="false" customHeight="true" outlineLevel="0" collapsed="false">
      <c r="J415" s="288"/>
      <c r="K415" s="288"/>
      <c r="L415" s="288"/>
      <c r="M415" s="288"/>
      <c r="N415" s="288"/>
      <c r="O415" s="288"/>
      <c r="P415" s="288"/>
      <c r="Q415" s="288"/>
      <c r="R415" s="288"/>
      <c r="S415" s="288"/>
    </row>
    <row r="416" customFormat="false" ht="12.75" hidden="false" customHeight="true" outlineLevel="0" collapsed="false">
      <c r="J416" s="288"/>
      <c r="K416" s="288"/>
      <c r="L416" s="288"/>
      <c r="M416" s="288"/>
      <c r="N416" s="288"/>
      <c r="O416" s="288"/>
      <c r="P416" s="288"/>
      <c r="Q416" s="288"/>
      <c r="R416" s="288"/>
      <c r="S416" s="288"/>
    </row>
    <row r="417" customFormat="false" ht="12.75" hidden="false" customHeight="true" outlineLevel="0" collapsed="false">
      <c r="J417" s="288"/>
      <c r="K417" s="288"/>
      <c r="L417" s="288"/>
      <c r="M417" s="288"/>
      <c r="N417" s="288"/>
      <c r="O417" s="288"/>
      <c r="P417" s="288"/>
      <c r="Q417" s="288"/>
      <c r="R417" s="288"/>
      <c r="S417" s="288"/>
    </row>
    <row r="418" customFormat="false" ht="12.75" hidden="false" customHeight="true" outlineLevel="0" collapsed="false">
      <c r="J418" s="288"/>
      <c r="K418" s="288"/>
      <c r="L418" s="288"/>
      <c r="M418" s="288"/>
      <c r="N418" s="288"/>
      <c r="O418" s="288"/>
      <c r="P418" s="288"/>
      <c r="Q418" s="288"/>
      <c r="R418" s="288"/>
      <c r="S418" s="288"/>
    </row>
    <row r="419" customFormat="false" ht="12.75" hidden="false" customHeight="true" outlineLevel="0" collapsed="false">
      <c r="J419" s="288"/>
      <c r="K419" s="288"/>
      <c r="L419" s="288"/>
      <c r="M419" s="288"/>
      <c r="N419" s="288"/>
      <c r="O419" s="288"/>
      <c r="P419" s="288"/>
      <c r="Q419" s="288"/>
      <c r="R419" s="288"/>
      <c r="S419" s="288"/>
    </row>
    <row r="420" customFormat="false" ht="12.75" hidden="false" customHeight="true" outlineLevel="0" collapsed="false">
      <c r="J420" s="288"/>
      <c r="K420" s="288"/>
      <c r="L420" s="288"/>
      <c r="M420" s="288"/>
      <c r="N420" s="288"/>
      <c r="O420" s="288"/>
      <c r="P420" s="288"/>
      <c r="Q420" s="288"/>
      <c r="R420" s="288"/>
      <c r="S420" s="288"/>
    </row>
    <row r="421" customFormat="false" ht="12.75" hidden="false" customHeight="true" outlineLevel="0" collapsed="false">
      <c r="J421" s="288"/>
      <c r="K421" s="288"/>
      <c r="L421" s="288"/>
      <c r="M421" s="288"/>
      <c r="N421" s="288"/>
      <c r="O421" s="288"/>
      <c r="P421" s="288"/>
      <c r="Q421" s="288"/>
      <c r="R421" s="288"/>
      <c r="S421" s="288"/>
    </row>
    <row r="422" customFormat="false" ht="12.75" hidden="false" customHeight="true" outlineLevel="0" collapsed="false">
      <c r="J422" s="288"/>
      <c r="K422" s="288"/>
      <c r="L422" s="288"/>
      <c r="M422" s="288"/>
      <c r="N422" s="288"/>
      <c r="O422" s="288"/>
      <c r="P422" s="288"/>
      <c r="Q422" s="288"/>
      <c r="R422" s="288"/>
      <c r="S422" s="288"/>
    </row>
    <row r="423" customFormat="false" ht="12.75" hidden="false" customHeight="true" outlineLevel="0" collapsed="false">
      <c r="J423" s="288"/>
      <c r="K423" s="288"/>
      <c r="L423" s="288"/>
      <c r="M423" s="288"/>
      <c r="N423" s="288"/>
      <c r="O423" s="288"/>
      <c r="P423" s="288"/>
      <c r="Q423" s="288"/>
      <c r="R423" s="288"/>
      <c r="S423" s="288"/>
    </row>
    <row r="424" customFormat="false" ht="12.75" hidden="false" customHeight="true" outlineLevel="0" collapsed="false">
      <c r="J424" s="288"/>
      <c r="K424" s="288"/>
      <c r="L424" s="288"/>
      <c r="M424" s="288"/>
      <c r="N424" s="288"/>
      <c r="O424" s="288"/>
      <c r="P424" s="288"/>
      <c r="Q424" s="288"/>
      <c r="R424" s="288"/>
      <c r="S424" s="288"/>
    </row>
    <row r="425" customFormat="false" ht="12.75" hidden="false" customHeight="true" outlineLevel="0" collapsed="false">
      <c r="J425" s="288"/>
      <c r="K425" s="288"/>
      <c r="L425" s="288"/>
      <c r="M425" s="288"/>
      <c r="N425" s="288"/>
      <c r="O425" s="288"/>
      <c r="P425" s="288"/>
      <c r="Q425" s="288"/>
      <c r="R425" s="288"/>
      <c r="S425" s="288"/>
    </row>
    <row r="426" customFormat="false" ht="12.75" hidden="false" customHeight="true" outlineLevel="0" collapsed="false">
      <c r="J426" s="288"/>
      <c r="K426" s="288"/>
      <c r="L426" s="288"/>
      <c r="M426" s="288"/>
      <c r="N426" s="288"/>
      <c r="O426" s="288"/>
      <c r="P426" s="288"/>
      <c r="Q426" s="288"/>
      <c r="R426" s="288"/>
      <c r="S426" s="288"/>
    </row>
    <row r="427" customFormat="false" ht="12.75" hidden="false" customHeight="true" outlineLevel="0" collapsed="false">
      <c r="J427" s="288"/>
      <c r="K427" s="288"/>
      <c r="L427" s="288"/>
      <c r="M427" s="288"/>
      <c r="N427" s="288"/>
      <c r="O427" s="288"/>
      <c r="P427" s="288"/>
      <c r="Q427" s="288"/>
      <c r="R427" s="288"/>
      <c r="S427" s="288"/>
    </row>
    <row r="428" customFormat="false" ht="12.75" hidden="false" customHeight="true" outlineLevel="0" collapsed="false">
      <c r="J428" s="288"/>
      <c r="K428" s="288"/>
      <c r="L428" s="288"/>
      <c r="M428" s="288"/>
      <c r="N428" s="288"/>
      <c r="O428" s="288"/>
      <c r="P428" s="288"/>
      <c r="Q428" s="288"/>
      <c r="R428" s="288"/>
      <c r="S428" s="288"/>
    </row>
    <row r="429" customFormat="false" ht="12.75" hidden="false" customHeight="true" outlineLevel="0" collapsed="false">
      <c r="J429" s="288"/>
      <c r="K429" s="288"/>
      <c r="L429" s="288"/>
      <c r="M429" s="288"/>
      <c r="N429" s="288"/>
      <c r="O429" s="288"/>
      <c r="P429" s="288"/>
      <c r="Q429" s="288"/>
      <c r="R429" s="288"/>
      <c r="S429" s="288"/>
    </row>
    <row r="430" customFormat="false" ht="12.75" hidden="false" customHeight="true" outlineLevel="0" collapsed="false">
      <c r="J430" s="288"/>
      <c r="K430" s="288"/>
      <c r="L430" s="288"/>
      <c r="M430" s="288"/>
      <c r="N430" s="288"/>
      <c r="O430" s="288"/>
      <c r="P430" s="288"/>
      <c r="Q430" s="288"/>
      <c r="R430" s="288"/>
      <c r="S430" s="288"/>
    </row>
    <row r="431" customFormat="false" ht="12.75" hidden="false" customHeight="true" outlineLevel="0" collapsed="false">
      <c r="J431" s="288"/>
      <c r="K431" s="288"/>
      <c r="L431" s="288"/>
      <c r="M431" s="288"/>
      <c r="N431" s="288"/>
      <c r="O431" s="288"/>
      <c r="P431" s="288"/>
      <c r="Q431" s="288"/>
      <c r="R431" s="288"/>
      <c r="S431" s="288"/>
    </row>
    <row r="432" customFormat="false" ht="12.75" hidden="false" customHeight="true" outlineLevel="0" collapsed="false">
      <c r="J432" s="288"/>
      <c r="K432" s="288"/>
      <c r="L432" s="288"/>
      <c r="M432" s="288"/>
      <c r="N432" s="288"/>
      <c r="O432" s="288"/>
      <c r="P432" s="288"/>
      <c r="Q432" s="288"/>
      <c r="R432" s="288"/>
      <c r="S432" s="288"/>
    </row>
    <row r="433" customFormat="false" ht="12.75" hidden="false" customHeight="true" outlineLevel="0" collapsed="false">
      <c r="J433" s="288"/>
      <c r="K433" s="288"/>
      <c r="L433" s="288"/>
      <c r="M433" s="288"/>
      <c r="N433" s="288"/>
      <c r="O433" s="288"/>
      <c r="P433" s="288"/>
      <c r="Q433" s="288"/>
      <c r="R433" s="288"/>
      <c r="S433" s="288"/>
    </row>
    <row r="434" customFormat="false" ht="12.75" hidden="false" customHeight="true" outlineLevel="0" collapsed="false">
      <c r="J434" s="288"/>
      <c r="K434" s="288"/>
      <c r="L434" s="288"/>
      <c r="M434" s="288"/>
      <c r="N434" s="288"/>
      <c r="O434" s="288"/>
      <c r="P434" s="288"/>
      <c r="Q434" s="288"/>
      <c r="R434" s="288"/>
      <c r="S434" s="288"/>
    </row>
    <row r="435" customFormat="false" ht="12.75" hidden="false" customHeight="true" outlineLevel="0" collapsed="false">
      <c r="J435" s="288"/>
      <c r="K435" s="288"/>
      <c r="L435" s="288"/>
      <c r="M435" s="288"/>
      <c r="N435" s="288"/>
      <c r="O435" s="288"/>
      <c r="P435" s="288"/>
      <c r="Q435" s="288"/>
      <c r="R435" s="288"/>
      <c r="S435" s="288"/>
    </row>
    <row r="436" customFormat="false" ht="12.75" hidden="false" customHeight="true" outlineLevel="0" collapsed="false">
      <c r="J436" s="288"/>
      <c r="K436" s="288"/>
      <c r="L436" s="288"/>
      <c r="M436" s="288"/>
      <c r="N436" s="288"/>
      <c r="O436" s="288"/>
      <c r="P436" s="288"/>
      <c r="Q436" s="288"/>
      <c r="R436" s="288"/>
      <c r="S436" s="288"/>
    </row>
    <row r="437" customFormat="false" ht="12.75" hidden="false" customHeight="true" outlineLevel="0" collapsed="false">
      <c r="J437" s="288"/>
      <c r="K437" s="288"/>
      <c r="L437" s="288"/>
      <c r="M437" s="288"/>
      <c r="N437" s="288"/>
      <c r="O437" s="288"/>
      <c r="P437" s="288"/>
      <c r="Q437" s="288"/>
      <c r="R437" s="288"/>
      <c r="S437" s="288"/>
    </row>
    <row r="438" customFormat="false" ht="12.75" hidden="false" customHeight="true" outlineLevel="0" collapsed="false">
      <c r="J438" s="288"/>
      <c r="K438" s="288"/>
      <c r="L438" s="288"/>
      <c r="M438" s="288"/>
      <c r="N438" s="288"/>
      <c r="O438" s="288"/>
      <c r="P438" s="288"/>
      <c r="Q438" s="288"/>
      <c r="R438" s="288"/>
      <c r="S438" s="288"/>
    </row>
    <row r="439" customFormat="false" ht="12.75" hidden="false" customHeight="true" outlineLevel="0" collapsed="false">
      <c r="J439" s="288"/>
      <c r="K439" s="288"/>
      <c r="L439" s="288"/>
      <c r="M439" s="288"/>
      <c r="N439" s="288"/>
      <c r="O439" s="288"/>
      <c r="P439" s="288"/>
      <c r="Q439" s="288"/>
      <c r="R439" s="288"/>
      <c r="S439" s="288"/>
    </row>
    <row r="440" customFormat="false" ht="12.75" hidden="false" customHeight="true" outlineLevel="0" collapsed="false">
      <c r="J440" s="288"/>
      <c r="K440" s="288"/>
      <c r="L440" s="288"/>
      <c r="M440" s="288"/>
      <c r="N440" s="288"/>
      <c r="O440" s="288"/>
      <c r="P440" s="288"/>
      <c r="Q440" s="288"/>
      <c r="R440" s="288"/>
      <c r="S440" s="288"/>
    </row>
    <row r="441" customFormat="false" ht="12.75" hidden="false" customHeight="true" outlineLevel="0" collapsed="false">
      <c r="J441" s="288"/>
      <c r="K441" s="288"/>
      <c r="L441" s="288"/>
      <c r="M441" s="288"/>
      <c r="N441" s="288"/>
      <c r="O441" s="288"/>
      <c r="P441" s="288"/>
      <c r="Q441" s="288"/>
      <c r="R441" s="288"/>
      <c r="S441" s="288"/>
    </row>
    <row r="442" customFormat="false" ht="12.75" hidden="false" customHeight="true" outlineLevel="0" collapsed="false">
      <c r="J442" s="288"/>
      <c r="K442" s="288"/>
      <c r="L442" s="288"/>
      <c r="M442" s="288"/>
      <c r="N442" s="288"/>
      <c r="O442" s="288"/>
      <c r="P442" s="288"/>
      <c r="Q442" s="288"/>
      <c r="R442" s="288"/>
      <c r="S442" s="288"/>
    </row>
    <row r="443" customFormat="false" ht="12.75" hidden="false" customHeight="true" outlineLevel="0" collapsed="false">
      <c r="J443" s="288"/>
      <c r="K443" s="288"/>
      <c r="L443" s="288"/>
      <c r="M443" s="288"/>
      <c r="N443" s="288"/>
      <c r="O443" s="288"/>
      <c r="P443" s="288"/>
      <c r="Q443" s="288"/>
      <c r="R443" s="288"/>
      <c r="S443" s="288"/>
    </row>
    <row r="444" customFormat="false" ht="12.75" hidden="false" customHeight="true" outlineLevel="0" collapsed="false">
      <c r="J444" s="288"/>
      <c r="K444" s="288"/>
      <c r="L444" s="288"/>
      <c r="M444" s="288"/>
      <c r="N444" s="288"/>
      <c r="O444" s="288"/>
      <c r="P444" s="288"/>
      <c r="Q444" s="288"/>
      <c r="R444" s="288"/>
      <c r="S444" s="288"/>
    </row>
    <row r="445" customFormat="false" ht="12.75" hidden="false" customHeight="true" outlineLevel="0" collapsed="false">
      <c r="J445" s="288"/>
      <c r="K445" s="288"/>
      <c r="L445" s="288"/>
      <c r="M445" s="288"/>
      <c r="N445" s="288"/>
      <c r="O445" s="288"/>
      <c r="P445" s="288"/>
      <c r="Q445" s="288"/>
      <c r="R445" s="288"/>
      <c r="S445" s="288"/>
    </row>
    <row r="446" customFormat="false" ht="12.75" hidden="false" customHeight="true" outlineLevel="0" collapsed="false">
      <c r="J446" s="288"/>
      <c r="K446" s="288"/>
      <c r="L446" s="288"/>
      <c r="M446" s="288"/>
      <c r="N446" s="288"/>
      <c r="O446" s="288"/>
      <c r="P446" s="288"/>
      <c r="Q446" s="288"/>
      <c r="R446" s="288"/>
      <c r="S446" s="288"/>
    </row>
    <row r="447" customFormat="false" ht="12.75" hidden="false" customHeight="true" outlineLevel="0" collapsed="false">
      <c r="J447" s="288"/>
      <c r="K447" s="288"/>
      <c r="L447" s="288"/>
      <c r="M447" s="288"/>
      <c r="N447" s="288"/>
      <c r="O447" s="288"/>
      <c r="P447" s="288"/>
      <c r="Q447" s="288"/>
      <c r="R447" s="288"/>
      <c r="S447" s="288"/>
    </row>
    <row r="448" customFormat="false" ht="12.75" hidden="false" customHeight="true" outlineLevel="0" collapsed="false">
      <c r="J448" s="288"/>
      <c r="K448" s="288"/>
      <c r="L448" s="288"/>
      <c r="M448" s="288"/>
      <c r="N448" s="288"/>
      <c r="O448" s="288"/>
      <c r="P448" s="288"/>
      <c r="Q448" s="288"/>
      <c r="R448" s="288"/>
      <c r="S448" s="288"/>
    </row>
    <row r="449" customFormat="false" ht="12.75" hidden="false" customHeight="true" outlineLevel="0" collapsed="false">
      <c r="J449" s="288"/>
      <c r="K449" s="288"/>
      <c r="L449" s="288"/>
      <c r="M449" s="288"/>
      <c r="N449" s="288"/>
      <c r="O449" s="288"/>
      <c r="P449" s="288"/>
      <c r="Q449" s="288"/>
      <c r="R449" s="288"/>
      <c r="S449" s="288"/>
    </row>
    <row r="450" customFormat="false" ht="12.75" hidden="false" customHeight="true" outlineLevel="0" collapsed="false">
      <c r="J450" s="288"/>
      <c r="K450" s="288"/>
      <c r="L450" s="288"/>
      <c r="M450" s="288"/>
      <c r="N450" s="288"/>
      <c r="O450" s="288"/>
      <c r="P450" s="288"/>
      <c r="Q450" s="288"/>
      <c r="R450" s="288"/>
      <c r="S450" s="288"/>
    </row>
    <row r="451" customFormat="false" ht="12.75" hidden="false" customHeight="true" outlineLevel="0" collapsed="false">
      <c r="J451" s="288"/>
      <c r="K451" s="288"/>
      <c r="L451" s="288"/>
      <c r="M451" s="288"/>
      <c r="N451" s="288"/>
      <c r="O451" s="288"/>
      <c r="P451" s="288"/>
      <c r="Q451" s="288"/>
      <c r="R451" s="288"/>
      <c r="S451" s="288"/>
    </row>
    <row r="452" customFormat="false" ht="12.75" hidden="false" customHeight="true" outlineLevel="0" collapsed="false">
      <c r="J452" s="288"/>
      <c r="K452" s="288"/>
      <c r="L452" s="288"/>
      <c r="M452" s="288"/>
      <c r="N452" s="288"/>
      <c r="O452" s="288"/>
      <c r="P452" s="288"/>
      <c r="Q452" s="288"/>
      <c r="R452" s="288"/>
      <c r="S452" s="288"/>
    </row>
    <row r="453" customFormat="false" ht="12.75" hidden="false" customHeight="true" outlineLevel="0" collapsed="false">
      <c r="J453" s="288"/>
      <c r="K453" s="288"/>
      <c r="L453" s="288"/>
      <c r="M453" s="288"/>
      <c r="N453" s="288"/>
      <c r="O453" s="288"/>
      <c r="P453" s="288"/>
      <c r="Q453" s="288"/>
      <c r="R453" s="288"/>
      <c r="S453" s="288"/>
    </row>
    <row r="454" customFormat="false" ht="12.75" hidden="false" customHeight="true" outlineLevel="0" collapsed="false">
      <c r="J454" s="288"/>
      <c r="K454" s="288"/>
      <c r="L454" s="288"/>
      <c r="M454" s="288"/>
      <c r="N454" s="288"/>
      <c r="O454" s="288"/>
      <c r="P454" s="288"/>
      <c r="Q454" s="288"/>
      <c r="R454" s="288"/>
      <c r="S454" s="288"/>
    </row>
    <row r="455" customFormat="false" ht="12.75" hidden="false" customHeight="true" outlineLevel="0" collapsed="false">
      <c r="J455" s="288"/>
      <c r="K455" s="288"/>
      <c r="L455" s="288"/>
      <c r="M455" s="288"/>
      <c r="N455" s="288"/>
      <c r="O455" s="288"/>
      <c r="P455" s="288"/>
      <c r="Q455" s="288"/>
      <c r="R455" s="288"/>
      <c r="S455" s="288"/>
    </row>
    <row r="456" customFormat="false" ht="12.75" hidden="false" customHeight="true" outlineLevel="0" collapsed="false">
      <c r="J456" s="288"/>
      <c r="K456" s="288"/>
      <c r="L456" s="288"/>
      <c r="M456" s="288"/>
      <c r="N456" s="288"/>
      <c r="O456" s="288"/>
      <c r="P456" s="288"/>
      <c r="Q456" s="288"/>
      <c r="R456" s="288"/>
      <c r="S456" s="288"/>
    </row>
    <row r="457" customFormat="false" ht="12.75" hidden="false" customHeight="true" outlineLevel="0" collapsed="false">
      <c r="J457" s="288"/>
      <c r="K457" s="288"/>
      <c r="L457" s="288"/>
      <c r="M457" s="288"/>
      <c r="N457" s="288"/>
      <c r="O457" s="288"/>
      <c r="P457" s="288"/>
      <c r="Q457" s="288"/>
      <c r="R457" s="288"/>
      <c r="S457" s="288"/>
    </row>
    <row r="458" customFormat="false" ht="12.75" hidden="false" customHeight="true" outlineLevel="0" collapsed="false">
      <c r="J458" s="288"/>
      <c r="K458" s="288"/>
      <c r="L458" s="288"/>
      <c r="M458" s="288"/>
      <c r="N458" s="288"/>
      <c r="O458" s="288"/>
      <c r="P458" s="288"/>
      <c r="Q458" s="288"/>
      <c r="R458" s="288"/>
      <c r="S458" s="288"/>
    </row>
    <row r="459" customFormat="false" ht="12.75" hidden="false" customHeight="true" outlineLevel="0" collapsed="false">
      <c r="J459" s="288"/>
      <c r="K459" s="288"/>
      <c r="L459" s="288"/>
      <c r="M459" s="288"/>
      <c r="N459" s="288"/>
      <c r="O459" s="288"/>
      <c r="P459" s="288"/>
      <c r="Q459" s="288"/>
      <c r="R459" s="288"/>
      <c r="S459" s="288"/>
    </row>
    <row r="460" customFormat="false" ht="12.75" hidden="false" customHeight="true" outlineLevel="0" collapsed="false">
      <c r="J460" s="288"/>
      <c r="K460" s="288"/>
      <c r="L460" s="288"/>
      <c r="M460" s="288"/>
      <c r="N460" s="288"/>
      <c r="O460" s="288"/>
      <c r="P460" s="288"/>
      <c r="Q460" s="288"/>
      <c r="R460" s="288"/>
      <c r="S460" s="288"/>
    </row>
    <row r="461" customFormat="false" ht="12.75" hidden="false" customHeight="true" outlineLevel="0" collapsed="false">
      <c r="J461" s="288"/>
      <c r="K461" s="288"/>
      <c r="L461" s="288"/>
      <c r="M461" s="288"/>
      <c r="N461" s="288"/>
      <c r="O461" s="288"/>
      <c r="P461" s="288"/>
      <c r="Q461" s="288"/>
      <c r="R461" s="288"/>
      <c r="S461" s="288"/>
    </row>
    <row r="462" customFormat="false" ht="12.75" hidden="false" customHeight="true" outlineLevel="0" collapsed="false">
      <c r="J462" s="288"/>
      <c r="K462" s="288"/>
      <c r="L462" s="288"/>
      <c r="M462" s="288"/>
      <c r="N462" s="288"/>
      <c r="O462" s="288"/>
      <c r="P462" s="288"/>
      <c r="Q462" s="288"/>
      <c r="R462" s="288"/>
      <c r="S462" s="288"/>
    </row>
    <row r="463" customFormat="false" ht="12.75" hidden="false" customHeight="true" outlineLevel="0" collapsed="false">
      <c r="J463" s="288"/>
      <c r="K463" s="288"/>
      <c r="L463" s="288"/>
      <c r="M463" s="288"/>
      <c r="N463" s="288"/>
      <c r="O463" s="288"/>
      <c r="P463" s="288"/>
      <c r="Q463" s="288"/>
      <c r="R463" s="288"/>
      <c r="S463" s="288"/>
    </row>
    <row r="464" customFormat="false" ht="12.75" hidden="false" customHeight="true" outlineLevel="0" collapsed="false">
      <c r="J464" s="288"/>
      <c r="K464" s="288"/>
      <c r="L464" s="288"/>
      <c r="M464" s="288"/>
      <c r="N464" s="288"/>
      <c r="O464" s="288"/>
      <c r="P464" s="288"/>
      <c r="Q464" s="288"/>
      <c r="R464" s="288"/>
      <c r="S464" s="288"/>
    </row>
    <row r="465" customFormat="false" ht="12.75" hidden="false" customHeight="true" outlineLevel="0" collapsed="false">
      <c r="J465" s="288"/>
      <c r="K465" s="288"/>
      <c r="L465" s="288"/>
      <c r="M465" s="288"/>
      <c r="N465" s="288"/>
      <c r="O465" s="288"/>
      <c r="P465" s="288"/>
      <c r="Q465" s="288"/>
      <c r="R465" s="288"/>
      <c r="S465" s="288"/>
    </row>
    <row r="466" customFormat="false" ht="12.75" hidden="false" customHeight="true" outlineLevel="0" collapsed="false">
      <c r="J466" s="288"/>
      <c r="K466" s="288"/>
      <c r="L466" s="288"/>
      <c r="M466" s="288"/>
      <c r="N466" s="288"/>
      <c r="O466" s="288"/>
      <c r="P466" s="288"/>
      <c r="Q466" s="288"/>
      <c r="R466" s="288"/>
      <c r="S466" s="288"/>
    </row>
    <row r="467" customFormat="false" ht="12.75" hidden="false" customHeight="true" outlineLevel="0" collapsed="false">
      <c r="J467" s="288"/>
      <c r="K467" s="288"/>
      <c r="L467" s="288"/>
      <c r="M467" s="288"/>
      <c r="N467" s="288"/>
      <c r="O467" s="288"/>
      <c r="P467" s="288"/>
      <c r="Q467" s="288"/>
      <c r="R467" s="288"/>
      <c r="S467" s="288"/>
    </row>
    <row r="468" customFormat="false" ht="12.75" hidden="false" customHeight="true" outlineLevel="0" collapsed="false">
      <c r="J468" s="288"/>
      <c r="K468" s="288"/>
      <c r="L468" s="288"/>
      <c r="M468" s="288"/>
      <c r="N468" s="288"/>
      <c r="O468" s="288"/>
      <c r="P468" s="288"/>
      <c r="Q468" s="288"/>
      <c r="R468" s="288"/>
      <c r="S468" s="288"/>
    </row>
    <row r="469" customFormat="false" ht="12.75" hidden="false" customHeight="true" outlineLevel="0" collapsed="false">
      <c r="J469" s="288"/>
      <c r="K469" s="288"/>
      <c r="L469" s="288"/>
      <c r="M469" s="288"/>
      <c r="N469" s="288"/>
      <c r="O469" s="288"/>
      <c r="P469" s="288"/>
      <c r="Q469" s="288"/>
      <c r="R469" s="288"/>
      <c r="S469" s="288"/>
    </row>
    <row r="470" customFormat="false" ht="12.75" hidden="false" customHeight="true" outlineLevel="0" collapsed="false">
      <c r="J470" s="288"/>
      <c r="K470" s="288"/>
      <c r="L470" s="288"/>
      <c r="M470" s="288"/>
      <c r="N470" s="288"/>
      <c r="O470" s="288"/>
      <c r="P470" s="288"/>
      <c r="Q470" s="288"/>
      <c r="R470" s="288"/>
      <c r="S470" s="288"/>
    </row>
    <row r="471" customFormat="false" ht="12.75" hidden="false" customHeight="true" outlineLevel="0" collapsed="false">
      <c r="J471" s="288"/>
      <c r="K471" s="288"/>
      <c r="L471" s="288"/>
      <c r="M471" s="288"/>
      <c r="N471" s="288"/>
      <c r="O471" s="288"/>
      <c r="P471" s="288"/>
      <c r="Q471" s="288"/>
      <c r="R471" s="288"/>
      <c r="S471" s="288"/>
    </row>
    <row r="472" customFormat="false" ht="12.75" hidden="false" customHeight="true" outlineLevel="0" collapsed="false">
      <c r="J472" s="288"/>
      <c r="K472" s="288"/>
      <c r="L472" s="288"/>
      <c r="M472" s="288"/>
      <c r="N472" s="288"/>
      <c r="O472" s="288"/>
      <c r="P472" s="288"/>
      <c r="Q472" s="288"/>
      <c r="R472" s="288"/>
      <c r="S472" s="288"/>
    </row>
    <row r="473" customFormat="false" ht="12.75" hidden="false" customHeight="true" outlineLevel="0" collapsed="false">
      <c r="J473" s="288"/>
      <c r="K473" s="288"/>
      <c r="L473" s="288"/>
      <c r="M473" s="288"/>
      <c r="N473" s="288"/>
      <c r="O473" s="288"/>
      <c r="P473" s="288"/>
      <c r="Q473" s="288"/>
      <c r="R473" s="288"/>
      <c r="S473" s="288"/>
    </row>
    <row r="474" customFormat="false" ht="12.75" hidden="false" customHeight="true" outlineLevel="0" collapsed="false">
      <c r="J474" s="288"/>
      <c r="K474" s="288"/>
      <c r="L474" s="288"/>
      <c r="M474" s="288"/>
      <c r="N474" s="288"/>
      <c r="O474" s="288"/>
      <c r="P474" s="288"/>
      <c r="Q474" s="288"/>
      <c r="R474" s="288"/>
      <c r="S474" s="288"/>
    </row>
    <row r="475" customFormat="false" ht="12.75" hidden="false" customHeight="true" outlineLevel="0" collapsed="false">
      <c r="J475" s="288"/>
      <c r="K475" s="288"/>
      <c r="L475" s="288"/>
      <c r="M475" s="288"/>
      <c r="N475" s="288"/>
      <c r="O475" s="288"/>
      <c r="P475" s="288"/>
      <c r="Q475" s="288"/>
      <c r="R475" s="288"/>
      <c r="S475" s="288"/>
    </row>
    <row r="476" customFormat="false" ht="12.75" hidden="false" customHeight="true" outlineLevel="0" collapsed="false">
      <c r="J476" s="288"/>
      <c r="K476" s="288"/>
      <c r="L476" s="288"/>
      <c r="M476" s="288"/>
      <c r="N476" s="288"/>
      <c r="O476" s="288"/>
      <c r="P476" s="288"/>
      <c r="Q476" s="288"/>
      <c r="R476" s="288"/>
      <c r="S476" s="288"/>
    </row>
    <row r="477" customFormat="false" ht="12.75" hidden="false" customHeight="true" outlineLevel="0" collapsed="false">
      <c r="J477" s="288"/>
      <c r="K477" s="288"/>
      <c r="L477" s="288"/>
      <c r="M477" s="288"/>
      <c r="N477" s="288"/>
      <c r="O477" s="288"/>
      <c r="P477" s="288"/>
      <c r="Q477" s="288"/>
      <c r="R477" s="288"/>
      <c r="S477" s="288"/>
    </row>
    <row r="478" customFormat="false" ht="12.75" hidden="false" customHeight="true" outlineLevel="0" collapsed="false">
      <c r="J478" s="288"/>
      <c r="K478" s="288"/>
      <c r="L478" s="288"/>
      <c r="M478" s="288"/>
      <c r="N478" s="288"/>
      <c r="O478" s="288"/>
      <c r="P478" s="288"/>
      <c r="Q478" s="288"/>
      <c r="R478" s="288"/>
      <c r="S478" s="288"/>
    </row>
    <row r="479" customFormat="false" ht="12.75" hidden="false" customHeight="true" outlineLevel="0" collapsed="false">
      <c r="J479" s="288"/>
      <c r="K479" s="288"/>
      <c r="L479" s="288"/>
      <c r="M479" s="288"/>
      <c r="N479" s="288"/>
      <c r="O479" s="288"/>
      <c r="P479" s="288"/>
      <c r="Q479" s="288"/>
      <c r="R479" s="288"/>
      <c r="S479" s="288"/>
    </row>
    <row r="480" customFormat="false" ht="12.75" hidden="false" customHeight="true" outlineLevel="0" collapsed="false">
      <c r="J480" s="288"/>
      <c r="K480" s="288"/>
      <c r="L480" s="288"/>
      <c r="M480" s="288"/>
      <c r="N480" s="288"/>
      <c r="O480" s="288"/>
      <c r="P480" s="288"/>
      <c r="Q480" s="288"/>
      <c r="R480" s="288"/>
      <c r="S480" s="288"/>
    </row>
    <row r="481" customFormat="false" ht="12.75" hidden="false" customHeight="true" outlineLevel="0" collapsed="false">
      <c r="J481" s="288"/>
      <c r="K481" s="288"/>
      <c r="L481" s="288"/>
      <c r="M481" s="288"/>
      <c r="N481" s="288"/>
      <c r="O481" s="288"/>
      <c r="P481" s="288"/>
      <c r="Q481" s="288"/>
      <c r="R481" s="288"/>
      <c r="S481" s="288"/>
    </row>
    <row r="482" customFormat="false" ht="12.75" hidden="false" customHeight="true" outlineLevel="0" collapsed="false">
      <c r="J482" s="288"/>
      <c r="K482" s="288"/>
      <c r="L482" s="288"/>
      <c r="M482" s="288"/>
      <c r="N482" s="288"/>
      <c r="O482" s="288"/>
      <c r="P482" s="288"/>
      <c r="Q482" s="288"/>
      <c r="R482" s="288"/>
      <c r="S482" s="288"/>
    </row>
    <row r="483" customFormat="false" ht="12.75" hidden="false" customHeight="true" outlineLevel="0" collapsed="false">
      <c r="J483" s="288"/>
      <c r="K483" s="288"/>
      <c r="L483" s="288"/>
      <c r="M483" s="288"/>
      <c r="N483" s="288"/>
      <c r="O483" s="288"/>
      <c r="P483" s="288"/>
      <c r="Q483" s="288"/>
      <c r="R483" s="288"/>
      <c r="S483" s="288"/>
    </row>
    <row r="484" customFormat="false" ht="12.75" hidden="false" customHeight="true" outlineLevel="0" collapsed="false">
      <c r="J484" s="288"/>
      <c r="K484" s="288"/>
      <c r="L484" s="288"/>
      <c r="M484" s="288"/>
      <c r="N484" s="288"/>
      <c r="O484" s="288"/>
      <c r="P484" s="288"/>
      <c r="Q484" s="288"/>
      <c r="R484" s="288"/>
      <c r="S484" s="288"/>
    </row>
    <row r="485" customFormat="false" ht="12.75" hidden="false" customHeight="true" outlineLevel="0" collapsed="false">
      <c r="J485" s="288"/>
      <c r="K485" s="288"/>
      <c r="L485" s="288"/>
      <c r="M485" s="288"/>
      <c r="N485" s="288"/>
      <c r="O485" s="288"/>
      <c r="P485" s="288"/>
      <c r="Q485" s="288"/>
      <c r="R485" s="288"/>
      <c r="S485" s="288"/>
    </row>
    <row r="486" customFormat="false" ht="12.75" hidden="false" customHeight="true" outlineLevel="0" collapsed="false">
      <c r="J486" s="288"/>
      <c r="K486" s="288"/>
      <c r="L486" s="288"/>
      <c r="M486" s="288"/>
      <c r="N486" s="288"/>
      <c r="O486" s="288"/>
      <c r="P486" s="288"/>
      <c r="Q486" s="288"/>
      <c r="R486" s="288"/>
      <c r="S486" s="288"/>
    </row>
    <row r="487" customFormat="false" ht="12.75" hidden="false" customHeight="true" outlineLevel="0" collapsed="false">
      <c r="J487" s="288"/>
      <c r="K487" s="288"/>
      <c r="L487" s="288"/>
      <c r="M487" s="288"/>
      <c r="N487" s="288"/>
      <c r="O487" s="288"/>
      <c r="P487" s="288"/>
      <c r="Q487" s="288"/>
      <c r="R487" s="288"/>
      <c r="S487" s="288"/>
    </row>
    <row r="488" customFormat="false" ht="12.75" hidden="false" customHeight="true" outlineLevel="0" collapsed="false">
      <c r="J488" s="288"/>
      <c r="K488" s="288"/>
      <c r="L488" s="288"/>
      <c r="M488" s="288"/>
      <c r="N488" s="288"/>
      <c r="O488" s="288"/>
      <c r="P488" s="288"/>
      <c r="Q488" s="288"/>
      <c r="R488" s="288"/>
      <c r="S488" s="288"/>
    </row>
    <row r="489" customFormat="false" ht="12.75" hidden="false" customHeight="true" outlineLevel="0" collapsed="false">
      <c r="J489" s="288"/>
      <c r="K489" s="288"/>
      <c r="L489" s="288"/>
      <c r="M489" s="288"/>
      <c r="N489" s="288"/>
      <c r="O489" s="288"/>
      <c r="P489" s="288"/>
      <c r="Q489" s="288"/>
      <c r="R489" s="288"/>
      <c r="S489" s="288"/>
    </row>
    <row r="490" customFormat="false" ht="12.75" hidden="false" customHeight="true" outlineLevel="0" collapsed="false">
      <c r="J490" s="288"/>
      <c r="K490" s="288"/>
      <c r="L490" s="288"/>
      <c r="M490" s="288"/>
      <c r="N490" s="288"/>
      <c r="O490" s="288"/>
      <c r="P490" s="288"/>
      <c r="Q490" s="288"/>
      <c r="R490" s="288"/>
      <c r="S490" s="288"/>
    </row>
    <row r="491" customFormat="false" ht="12.75" hidden="false" customHeight="true" outlineLevel="0" collapsed="false">
      <c r="J491" s="288"/>
      <c r="K491" s="288"/>
      <c r="L491" s="288"/>
      <c r="M491" s="288"/>
      <c r="N491" s="288"/>
      <c r="O491" s="288"/>
      <c r="P491" s="288"/>
      <c r="Q491" s="288"/>
      <c r="R491" s="288"/>
      <c r="S491" s="288"/>
    </row>
    <row r="492" customFormat="false" ht="12.75" hidden="false" customHeight="true" outlineLevel="0" collapsed="false">
      <c r="J492" s="288"/>
      <c r="K492" s="288"/>
      <c r="L492" s="288"/>
      <c r="M492" s="288"/>
      <c r="N492" s="288"/>
      <c r="O492" s="288"/>
      <c r="P492" s="288"/>
      <c r="Q492" s="288"/>
      <c r="R492" s="288"/>
      <c r="S492" s="288"/>
    </row>
    <row r="493" customFormat="false" ht="12.75" hidden="false" customHeight="true" outlineLevel="0" collapsed="false">
      <c r="J493" s="288"/>
      <c r="K493" s="288"/>
      <c r="L493" s="288"/>
      <c r="M493" s="288"/>
      <c r="N493" s="288"/>
      <c r="O493" s="288"/>
      <c r="P493" s="288"/>
      <c r="Q493" s="288"/>
      <c r="R493" s="288"/>
      <c r="S493" s="288"/>
    </row>
    <row r="494" customFormat="false" ht="12.75" hidden="false" customHeight="true" outlineLevel="0" collapsed="false">
      <c r="J494" s="288"/>
      <c r="K494" s="288"/>
      <c r="L494" s="288"/>
      <c r="M494" s="288"/>
      <c r="N494" s="288"/>
      <c r="O494" s="288"/>
      <c r="P494" s="288"/>
      <c r="Q494" s="288"/>
      <c r="R494" s="288"/>
      <c r="S494" s="288"/>
    </row>
    <row r="495" customFormat="false" ht="12.75" hidden="false" customHeight="true" outlineLevel="0" collapsed="false">
      <c r="J495" s="288"/>
      <c r="K495" s="288"/>
      <c r="L495" s="288"/>
      <c r="M495" s="288"/>
      <c r="N495" s="288"/>
      <c r="O495" s="288"/>
      <c r="P495" s="288"/>
      <c r="Q495" s="288"/>
      <c r="R495" s="288"/>
      <c r="S495" s="288"/>
    </row>
    <row r="496" customFormat="false" ht="12.75" hidden="false" customHeight="true" outlineLevel="0" collapsed="false">
      <c r="J496" s="288"/>
      <c r="K496" s="288"/>
      <c r="L496" s="288"/>
      <c r="M496" s="288"/>
      <c r="N496" s="288"/>
      <c r="O496" s="288"/>
      <c r="P496" s="288"/>
      <c r="Q496" s="288"/>
      <c r="R496" s="288"/>
      <c r="S496" s="288"/>
    </row>
    <row r="497" customFormat="false" ht="12.75" hidden="false" customHeight="true" outlineLevel="0" collapsed="false">
      <c r="J497" s="288"/>
      <c r="K497" s="288"/>
      <c r="L497" s="288"/>
      <c r="M497" s="288"/>
      <c r="N497" s="288"/>
      <c r="O497" s="288"/>
      <c r="P497" s="288"/>
      <c r="Q497" s="288"/>
      <c r="R497" s="288"/>
      <c r="S497" s="288"/>
    </row>
    <row r="498" customFormat="false" ht="12.75" hidden="false" customHeight="true" outlineLevel="0" collapsed="false">
      <c r="J498" s="288"/>
      <c r="K498" s="288"/>
      <c r="L498" s="288"/>
      <c r="M498" s="288"/>
      <c r="N498" s="288"/>
      <c r="O498" s="288"/>
      <c r="P498" s="288"/>
      <c r="Q498" s="288"/>
      <c r="R498" s="288"/>
      <c r="S498" s="288"/>
    </row>
    <row r="499" customFormat="false" ht="12.75" hidden="false" customHeight="true" outlineLevel="0" collapsed="false">
      <c r="J499" s="288"/>
      <c r="K499" s="288"/>
      <c r="L499" s="288"/>
      <c r="M499" s="288"/>
      <c r="N499" s="288"/>
      <c r="O499" s="288"/>
      <c r="P499" s="288"/>
      <c r="Q499" s="288"/>
      <c r="R499" s="288"/>
      <c r="S499" s="288"/>
    </row>
    <row r="500" customFormat="false" ht="12.75" hidden="false" customHeight="true" outlineLevel="0" collapsed="false">
      <c r="J500" s="288"/>
      <c r="K500" s="288"/>
      <c r="L500" s="288"/>
      <c r="M500" s="288"/>
      <c r="N500" s="288"/>
      <c r="O500" s="288"/>
      <c r="P500" s="288"/>
      <c r="Q500" s="288"/>
      <c r="R500" s="288"/>
      <c r="S500" s="288"/>
    </row>
    <row r="501" customFormat="false" ht="12.75" hidden="false" customHeight="true" outlineLevel="0" collapsed="false">
      <c r="J501" s="288"/>
      <c r="K501" s="288"/>
      <c r="L501" s="288"/>
      <c r="M501" s="288"/>
      <c r="N501" s="288"/>
      <c r="O501" s="288"/>
      <c r="P501" s="288"/>
      <c r="Q501" s="288"/>
      <c r="R501" s="288"/>
      <c r="S501" s="288"/>
    </row>
    <row r="502" customFormat="false" ht="12.75" hidden="false" customHeight="true" outlineLevel="0" collapsed="false">
      <c r="J502" s="288"/>
      <c r="K502" s="288"/>
      <c r="L502" s="288"/>
      <c r="M502" s="288"/>
      <c r="N502" s="288"/>
      <c r="O502" s="288"/>
      <c r="P502" s="288"/>
      <c r="Q502" s="288"/>
      <c r="R502" s="288"/>
      <c r="S502" s="288"/>
    </row>
    <row r="503" customFormat="false" ht="12.75" hidden="false" customHeight="true" outlineLevel="0" collapsed="false">
      <c r="J503" s="288"/>
      <c r="K503" s="288"/>
      <c r="L503" s="288"/>
      <c r="M503" s="288"/>
      <c r="N503" s="288"/>
      <c r="O503" s="288"/>
      <c r="P503" s="288"/>
      <c r="Q503" s="288"/>
      <c r="R503" s="288"/>
      <c r="S503" s="288"/>
    </row>
    <row r="504" customFormat="false" ht="12.75" hidden="false" customHeight="true" outlineLevel="0" collapsed="false">
      <c r="J504" s="288"/>
      <c r="K504" s="288"/>
      <c r="L504" s="288"/>
      <c r="M504" s="288"/>
      <c r="N504" s="288"/>
      <c r="O504" s="288"/>
      <c r="P504" s="288"/>
      <c r="Q504" s="288"/>
      <c r="R504" s="288"/>
      <c r="S504" s="288"/>
    </row>
    <row r="505" customFormat="false" ht="12.75" hidden="false" customHeight="true" outlineLevel="0" collapsed="false">
      <c r="J505" s="288"/>
      <c r="K505" s="288"/>
      <c r="L505" s="288"/>
      <c r="M505" s="288"/>
      <c r="N505" s="288"/>
      <c r="O505" s="288"/>
      <c r="P505" s="288"/>
      <c r="Q505" s="288"/>
      <c r="R505" s="288"/>
      <c r="S505" s="288"/>
    </row>
    <row r="506" customFormat="false" ht="12.75" hidden="false" customHeight="true" outlineLevel="0" collapsed="false">
      <c r="J506" s="288"/>
      <c r="K506" s="288"/>
      <c r="L506" s="288"/>
      <c r="M506" s="288"/>
      <c r="N506" s="288"/>
      <c r="O506" s="288"/>
      <c r="P506" s="288"/>
      <c r="Q506" s="288"/>
      <c r="R506" s="288"/>
      <c r="S506" s="288"/>
    </row>
    <row r="507" customFormat="false" ht="12.75" hidden="false" customHeight="true" outlineLevel="0" collapsed="false">
      <c r="J507" s="288"/>
      <c r="K507" s="288"/>
      <c r="L507" s="288"/>
      <c r="M507" s="288"/>
      <c r="N507" s="288"/>
      <c r="O507" s="288"/>
      <c r="P507" s="288"/>
      <c r="Q507" s="288"/>
      <c r="R507" s="288"/>
      <c r="S507" s="288"/>
    </row>
    <row r="508" customFormat="false" ht="12.75" hidden="false" customHeight="true" outlineLevel="0" collapsed="false">
      <c r="J508" s="288"/>
      <c r="K508" s="288"/>
      <c r="L508" s="288"/>
      <c r="M508" s="288"/>
      <c r="N508" s="288"/>
      <c r="O508" s="288"/>
      <c r="P508" s="288"/>
      <c r="Q508" s="288"/>
      <c r="R508" s="288"/>
      <c r="S508" s="288"/>
    </row>
    <row r="509" customFormat="false" ht="12.75" hidden="false" customHeight="true" outlineLevel="0" collapsed="false">
      <c r="J509" s="288"/>
      <c r="K509" s="288"/>
      <c r="L509" s="288"/>
      <c r="M509" s="288"/>
      <c r="N509" s="288"/>
      <c r="O509" s="288"/>
      <c r="P509" s="288"/>
      <c r="Q509" s="288"/>
      <c r="R509" s="288"/>
      <c r="S509" s="288"/>
    </row>
    <row r="510" customFormat="false" ht="12.75" hidden="false" customHeight="true" outlineLevel="0" collapsed="false">
      <c r="J510" s="288"/>
      <c r="K510" s="288"/>
      <c r="L510" s="288"/>
      <c r="M510" s="288"/>
      <c r="N510" s="288"/>
      <c r="O510" s="288"/>
      <c r="P510" s="288"/>
      <c r="Q510" s="288"/>
      <c r="R510" s="288"/>
      <c r="S510" s="288"/>
    </row>
    <row r="511" customFormat="false" ht="12.75" hidden="false" customHeight="true" outlineLevel="0" collapsed="false">
      <c r="J511" s="288"/>
      <c r="K511" s="288"/>
      <c r="L511" s="288"/>
      <c r="M511" s="288"/>
      <c r="N511" s="288"/>
      <c r="O511" s="288"/>
      <c r="P511" s="288"/>
      <c r="Q511" s="288"/>
      <c r="R511" s="288"/>
      <c r="S511" s="288"/>
    </row>
    <row r="512" customFormat="false" ht="12.75" hidden="false" customHeight="true" outlineLevel="0" collapsed="false">
      <c r="J512" s="288"/>
      <c r="K512" s="288"/>
      <c r="L512" s="288"/>
      <c r="M512" s="288"/>
      <c r="N512" s="288"/>
      <c r="O512" s="288"/>
      <c r="P512" s="288"/>
      <c r="Q512" s="288"/>
      <c r="R512" s="288"/>
      <c r="S512" s="288"/>
    </row>
    <row r="513" customFormat="false" ht="12.75" hidden="false" customHeight="true" outlineLevel="0" collapsed="false">
      <c r="J513" s="288"/>
      <c r="K513" s="288"/>
      <c r="L513" s="288"/>
      <c r="M513" s="288"/>
      <c r="N513" s="288"/>
      <c r="O513" s="288"/>
      <c r="P513" s="288"/>
      <c r="Q513" s="288"/>
      <c r="R513" s="288"/>
      <c r="S513" s="288"/>
    </row>
    <row r="514" customFormat="false" ht="12.75" hidden="false" customHeight="true" outlineLevel="0" collapsed="false">
      <c r="J514" s="288"/>
      <c r="K514" s="288"/>
      <c r="L514" s="288"/>
      <c r="M514" s="288"/>
      <c r="N514" s="288"/>
      <c r="O514" s="288"/>
      <c r="P514" s="288"/>
      <c r="Q514" s="288"/>
      <c r="R514" s="288"/>
      <c r="S514" s="288"/>
    </row>
    <row r="515" customFormat="false" ht="12.75" hidden="false" customHeight="true" outlineLevel="0" collapsed="false">
      <c r="J515" s="288"/>
      <c r="K515" s="288"/>
      <c r="L515" s="288"/>
      <c r="M515" s="288"/>
      <c r="N515" s="288"/>
      <c r="O515" s="288"/>
      <c r="P515" s="288"/>
      <c r="Q515" s="288"/>
      <c r="R515" s="288"/>
      <c r="S515" s="288"/>
    </row>
    <row r="516" customFormat="false" ht="12.75" hidden="false" customHeight="true" outlineLevel="0" collapsed="false">
      <c r="J516" s="288"/>
      <c r="K516" s="288"/>
      <c r="L516" s="288"/>
      <c r="M516" s="288"/>
      <c r="N516" s="288"/>
      <c r="O516" s="288"/>
      <c r="P516" s="288"/>
      <c r="Q516" s="288"/>
      <c r="R516" s="288"/>
      <c r="S516" s="288"/>
    </row>
    <row r="517" customFormat="false" ht="12.75" hidden="false" customHeight="true" outlineLevel="0" collapsed="false">
      <c r="J517" s="288"/>
      <c r="K517" s="288"/>
      <c r="L517" s="288"/>
      <c r="M517" s="288"/>
      <c r="N517" s="288"/>
      <c r="O517" s="288"/>
      <c r="P517" s="288"/>
      <c r="Q517" s="288"/>
      <c r="R517" s="288"/>
      <c r="S517" s="288"/>
    </row>
    <row r="518" customFormat="false" ht="12.75" hidden="false" customHeight="true" outlineLevel="0" collapsed="false">
      <c r="J518" s="288"/>
      <c r="K518" s="288"/>
      <c r="L518" s="288"/>
      <c r="M518" s="288"/>
      <c r="N518" s="288"/>
      <c r="O518" s="288"/>
      <c r="P518" s="288"/>
      <c r="Q518" s="288"/>
      <c r="R518" s="288"/>
      <c r="S518" s="288"/>
    </row>
    <row r="519" customFormat="false" ht="12.75" hidden="false" customHeight="true" outlineLevel="0" collapsed="false">
      <c r="J519" s="288"/>
      <c r="K519" s="288"/>
      <c r="L519" s="288"/>
      <c r="M519" s="288"/>
      <c r="N519" s="288"/>
      <c r="O519" s="288"/>
      <c r="P519" s="288"/>
      <c r="Q519" s="288"/>
      <c r="R519" s="288"/>
      <c r="S519" s="288"/>
    </row>
    <row r="520" customFormat="false" ht="12.75" hidden="false" customHeight="true" outlineLevel="0" collapsed="false">
      <c r="J520" s="288"/>
      <c r="K520" s="288"/>
      <c r="L520" s="288"/>
      <c r="M520" s="288"/>
      <c r="N520" s="288"/>
      <c r="O520" s="288"/>
      <c r="P520" s="288"/>
      <c r="Q520" s="288"/>
      <c r="R520" s="288"/>
      <c r="S520" s="288"/>
    </row>
    <row r="521" customFormat="false" ht="12.75" hidden="false" customHeight="true" outlineLevel="0" collapsed="false">
      <c r="J521" s="288"/>
      <c r="K521" s="288"/>
      <c r="L521" s="288"/>
      <c r="M521" s="288"/>
      <c r="N521" s="288"/>
      <c r="O521" s="288"/>
      <c r="P521" s="288"/>
      <c r="Q521" s="288"/>
      <c r="R521" s="288"/>
      <c r="S521" s="288"/>
    </row>
    <row r="522" customFormat="false" ht="12.75" hidden="false" customHeight="true" outlineLevel="0" collapsed="false">
      <c r="J522" s="288"/>
      <c r="K522" s="288"/>
      <c r="L522" s="288"/>
      <c r="M522" s="288"/>
      <c r="N522" s="288"/>
      <c r="O522" s="288"/>
      <c r="P522" s="288"/>
      <c r="Q522" s="288"/>
      <c r="R522" s="288"/>
      <c r="S522" s="288"/>
    </row>
    <row r="523" customFormat="false" ht="12.75" hidden="false" customHeight="true" outlineLevel="0" collapsed="false">
      <c r="J523" s="288"/>
      <c r="K523" s="288"/>
      <c r="L523" s="288"/>
      <c r="M523" s="288"/>
      <c r="N523" s="288"/>
      <c r="O523" s="288"/>
      <c r="P523" s="288"/>
      <c r="Q523" s="288"/>
      <c r="R523" s="288"/>
      <c r="S523" s="288"/>
    </row>
    <row r="524" customFormat="false" ht="12.75" hidden="false" customHeight="true" outlineLevel="0" collapsed="false">
      <c r="J524" s="288"/>
      <c r="K524" s="288"/>
      <c r="L524" s="288"/>
      <c r="M524" s="288"/>
      <c r="N524" s="288"/>
      <c r="O524" s="288"/>
      <c r="P524" s="288"/>
      <c r="Q524" s="288"/>
      <c r="R524" s="288"/>
      <c r="S524" s="288"/>
    </row>
    <row r="525" customFormat="false" ht="12.75" hidden="false" customHeight="true" outlineLevel="0" collapsed="false">
      <c r="J525" s="288"/>
      <c r="K525" s="288"/>
      <c r="L525" s="288"/>
      <c r="M525" s="288"/>
      <c r="N525" s="288"/>
      <c r="O525" s="288"/>
      <c r="P525" s="288"/>
      <c r="Q525" s="288"/>
      <c r="R525" s="288"/>
      <c r="S525" s="288"/>
    </row>
    <row r="526" customFormat="false" ht="12.75" hidden="false" customHeight="true" outlineLevel="0" collapsed="false">
      <c r="J526" s="288"/>
      <c r="K526" s="288"/>
      <c r="L526" s="288"/>
      <c r="M526" s="288"/>
      <c r="N526" s="288"/>
      <c r="O526" s="288"/>
      <c r="P526" s="288"/>
      <c r="Q526" s="288"/>
      <c r="R526" s="288"/>
      <c r="S526" s="288"/>
    </row>
    <row r="527" customFormat="false" ht="12.75" hidden="false" customHeight="true" outlineLevel="0" collapsed="false">
      <c r="J527" s="288"/>
      <c r="K527" s="288"/>
      <c r="L527" s="288"/>
      <c r="M527" s="288"/>
      <c r="N527" s="288"/>
      <c r="O527" s="288"/>
      <c r="P527" s="288"/>
      <c r="Q527" s="288"/>
      <c r="R527" s="288"/>
      <c r="S527" s="288"/>
    </row>
    <row r="528" customFormat="false" ht="12.75" hidden="false" customHeight="true" outlineLevel="0" collapsed="false">
      <c r="J528" s="288"/>
      <c r="K528" s="288"/>
      <c r="L528" s="288"/>
      <c r="M528" s="288"/>
      <c r="N528" s="288"/>
      <c r="O528" s="288"/>
      <c r="P528" s="288"/>
      <c r="Q528" s="288"/>
      <c r="R528" s="288"/>
      <c r="S528" s="288"/>
    </row>
    <row r="529" customFormat="false" ht="12.75" hidden="false" customHeight="true" outlineLevel="0" collapsed="false">
      <c r="J529" s="288"/>
      <c r="K529" s="288"/>
      <c r="L529" s="288"/>
      <c r="M529" s="288"/>
      <c r="N529" s="288"/>
      <c r="O529" s="288"/>
      <c r="P529" s="288"/>
      <c r="Q529" s="288"/>
      <c r="R529" s="288"/>
      <c r="S529" s="288"/>
    </row>
    <row r="530" customFormat="false" ht="12.75" hidden="false" customHeight="true" outlineLevel="0" collapsed="false">
      <c r="J530" s="288"/>
      <c r="K530" s="288"/>
      <c r="L530" s="288"/>
      <c r="M530" s="288"/>
      <c r="N530" s="288"/>
      <c r="O530" s="288"/>
      <c r="P530" s="288"/>
      <c r="Q530" s="288"/>
      <c r="R530" s="288"/>
      <c r="S530" s="288"/>
    </row>
    <row r="531" customFormat="false" ht="12.75" hidden="false" customHeight="true" outlineLevel="0" collapsed="false">
      <c r="J531" s="288"/>
      <c r="K531" s="288"/>
      <c r="L531" s="288"/>
      <c r="M531" s="288"/>
      <c r="N531" s="288"/>
      <c r="O531" s="288"/>
      <c r="P531" s="288"/>
      <c r="Q531" s="288"/>
      <c r="R531" s="288"/>
      <c r="S531" s="288"/>
    </row>
    <row r="532" customFormat="false" ht="12.75" hidden="false" customHeight="true" outlineLevel="0" collapsed="false">
      <c r="J532" s="288"/>
      <c r="K532" s="288"/>
      <c r="L532" s="288"/>
      <c r="M532" s="288"/>
      <c r="N532" s="288"/>
      <c r="O532" s="288"/>
      <c r="P532" s="288"/>
      <c r="Q532" s="288"/>
      <c r="R532" s="288"/>
      <c r="S532" s="288"/>
    </row>
    <row r="533" customFormat="false" ht="12.75" hidden="false" customHeight="true" outlineLevel="0" collapsed="false">
      <c r="J533" s="288"/>
      <c r="K533" s="288"/>
      <c r="L533" s="288"/>
      <c r="M533" s="288"/>
      <c r="N533" s="288"/>
      <c r="O533" s="288"/>
      <c r="P533" s="288"/>
      <c r="Q533" s="288"/>
      <c r="R533" s="288"/>
      <c r="S533" s="288"/>
    </row>
    <row r="534" customFormat="false" ht="12.75" hidden="false" customHeight="true" outlineLevel="0" collapsed="false">
      <c r="J534" s="288"/>
      <c r="K534" s="288"/>
      <c r="L534" s="288"/>
      <c r="M534" s="288"/>
      <c r="N534" s="288"/>
      <c r="O534" s="288"/>
      <c r="P534" s="288"/>
      <c r="Q534" s="288"/>
      <c r="R534" s="288"/>
      <c r="S534" s="288"/>
    </row>
    <row r="535" customFormat="false" ht="12.75" hidden="false" customHeight="true" outlineLevel="0" collapsed="false">
      <c r="J535" s="288"/>
      <c r="K535" s="288"/>
      <c r="L535" s="288"/>
      <c r="M535" s="288"/>
      <c r="N535" s="288"/>
      <c r="O535" s="288"/>
      <c r="P535" s="288"/>
      <c r="Q535" s="288"/>
      <c r="R535" s="288"/>
      <c r="S535" s="288"/>
    </row>
    <row r="536" customFormat="false" ht="12.75" hidden="false" customHeight="true" outlineLevel="0" collapsed="false">
      <c r="J536" s="288"/>
      <c r="K536" s="288"/>
      <c r="L536" s="288"/>
      <c r="M536" s="288"/>
      <c r="N536" s="288"/>
      <c r="O536" s="288"/>
      <c r="P536" s="288"/>
      <c r="Q536" s="288"/>
      <c r="R536" s="288"/>
      <c r="S536" s="288"/>
    </row>
    <row r="537" customFormat="false" ht="12.75" hidden="false" customHeight="true" outlineLevel="0" collapsed="false">
      <c r="J537" s="288"/>
      <c r="K537" s="288"/>
      <c r="L537" s="288"/>
      <c r="M537" s="288"/>
      <c r="N537" s="288"/>
      <c r="O537" s="288"/>
      <c r="P537" s="288"/>
      <c r="Q537" s="288"/>
      <c r="R537" s="288"/>
      <c r="S537" s="288"/>
    </row>
    <row r="538" customFormat="false" ht="12.75" hidden="false" customHeight="true" outlineLevel="0" collapsed="false">
      <c r="J538" s="288"/>
      <c r="K538" s="288"/>
      <c r="L538" s="288"/>
      <c r="M538" s="288"/>
      <c r="N538" s="288"/>
      <c r="O538" s="288"/>
      <c r="P538" s="288"/>
      <c r="Q538" s="288"/>
      <c r="R538" s="288"/>
      <c r="S538" s="288"/>
    </row>
    <row r="539" customFormat="false" ht="12.75" hidden="false" customHeight="true" outlineLevel="0" collapsed="false">
      <c r="J539" s="288"/>
      <c r="K539" s="288"/>
      <c r="L539" s="288"/>
      <c r="M539" s="288"/>
      <c r="N539" s="288"/>
      <c r="O539" s="288"/>
      <c r="P539" s="288"/>
      <c r="Q539" s="288"/>
      <c r="R539" s="288"/>
      <c r="S539" s="288"/>
    </row>
    <row r="540" customFormat="false" ht="12.75" hidden="false" customHeight="true" outlineLevel="0" collapsed="false">
      <c r="J540" s="288"/>
      <c r="K540" s="288"/>
      <c r="L540" s="288"/>
      <c r="M540" s="288"/>
      <c r="N540" s="288"/>
      <c r="O540" s="288"/>
      <c r="P540" s="288"/>
      <c r="Q540" s="288"/>
      <c r="R540" s="288"/>
      <c r="S540" s="288"/>
    </row>
    <row r="541" customFormat="false" ht="12.75" hidden="false" customHeight="true" outlineLevel="0" collapsed="false">
      <c r="J541" s="288"/>
      <c r="K541" s="288"/>
      <c r="L541" s="288"/>
      <c r="M541" s="288"/>
      <c r="N541" s="288"/>
      <c r="O541" s="288"/>
      <c r="P541" s="288"/>
      <c r="Q541" s="288"/>
      <c r="R541" s="288"/>
      <c r="S541" s="288"/>
    </row>
    <row r="542" customFormat="false" ht="12.75" hidden="false" customHeight="true" outlineLevel="0" collapsed="false">
      <c r="J542" s="288"/>
      <c r="K542" s="288"/>
      <c r="L542" s="288"/>
      <c r="M542" s="288"/>
      <c r="N542" s="288"/>
      <c r="O542" s="288"/>
      <c r="P542" s="288"/>
      <c r="Q542" s="288"/>
      <c r="R542" s="288"/>
      <c r="S542" s="288"/>
    </row>
    <row r="543" customFormat="false" ht="12.75" hidden="false" customHeight="true" outlineLevel="0" collapsed="false">
      <c r="J543" s="288"/>
      <c r="K543" s="288"/>
      <c r="L543" s="288"/>
      <c r="M543" s="288"/>
      <c r="N543" s="288"/>
      <c r="O543" s="288"/>
      <c r="P543" s="288"/>
      <c r="Q543" s="288"/>
      <c r="R543" s="288"/>
      <c r="S543" s="288"/>
    </row>
    <row r="544" customFormat="false" ht="12.75" hidden="false" customHeight="true" outlineLevel="0" collapsed="false">
      <c r="J544" s="288"/>
      <c r="K544" s="288"/>
      <c r="L544" s="288"/>
      <c r="M544" s="288"/>
      <c r="N544" s="288"/>
      <c r="O544" s="288"/>
      <c r="P544" s="288"/>
      <c r="Q544" s="288"/>
      <c r="R544" s="288"/>
      <c r="S544" s="288"/>
    </row>
    <row r="545" customFormat="false" ht="12.75" hidden="false" customHeight="true" outlineLevel="0" collapsed="false">
      <c r="J545" s="288"/>
      <c r="K545" s="288"/>
      <c r="L545" s="288"/>
      <c r="M545" s="288"/>
      <c r="N545" s="288"/>
      <c r="O545" s="288"/>
      <c r="P545" s="288"/>
      <c r="Q545" s="288"/>
      <c r="R545" s="288"/>
      <c r="S545" s="288"/>
    </row>
    <row r="546" customFormat="false" ht="12.75" hidden="false" customHeight="true" outlineLevel="0" collapsed="false">
      <c r="J546" s="288"/>
      <c r="K546" s="288"/>
      <c r="L546" s="288"/>
      <c r="M546" s="288"/>
      <c r="N546" s="288"/>
      <c r="O546" s="288"/>
      <c r="P546" s="288"/>
      <c r="Q546" s="288"/>
      <c r="R546" s="288"/>
      <c r="S546" s="288"/>
    </row>
    <row r="547" customFormat="false" ht="12.75" hidden="false" customHeight="true" outlineLevel="0" collapsed="false">
      <c r="J547" s="288"/>
      <c r="K547" s="288"/>
      <c r="L547" s="288"/>
      <c r="M547" s="288"/>
      <c r="N547" s="288"/>
      <c r="O547" s="288"/>
      <c r="P547" s="288"/>
      <c r="Q547" s="288"/>
      <c r="R547" s="288"/>
      <c r="S547" s="288"/>
    </row>
    <row r="548" customFormat="false" ht="12.75" hidden="false" customHeight="true" outlineLevel="0" collapsed="false">
      <c r="J548" s="288"/>
      <c r="K548" s="288"/>
      <c r="L548" s="288"/>
      <c r="M548" s="288"/>
      <c r="N548" s="288"/>
      <c r="O548" s="288"/>
      <c r="P548" s="288"/>
      <c r="Q548" s="288"/>
      <c r="R548" s="288"/>
      <c r="S548" s="288"/>
    </row>
    <row r="549" customFormat="false" ht="12.75" hidden="false" customHeight="true" outlineLevel="0" collapsed="false">
      <c r="J549" s="288"/>
      <c r="K549" s="288"/>
      <c r="L549" s="288"/>
      <c r="M549" s="288"/>
      <c r="N549" s="288"/>
      <c r="O549" s="288"/>
      <c r="P549" s="288"/>
      <c r="Q549" s="288"/>
      <c r="R549" s="288"/>
      <c r="S549" s="288"/>
    </row>
    <row r="550" customFormat="false" ht="12.75" hidden="false" customHeight="true" outlineLevel="0" collapsed="false">
      <c r="J550" s="288"/>
      <c r="K550" s="288"/>
      <c r="L550" s="288"/>
      <c r="M550" s="288"/>
      <c r="N550" s="288"/>
      <c r="O550" s="288"/>
      <c r="P550" s="288"/>
      <c r="Q550" s="288"/>
      <c r="R550" s="288"/>
      <c r="S550" s="288"/>
    </row>
    <row r="551" customFormat="false" ht="12.75" hidden="false" customHeight="true" outlineLevel="0" collapsed="false">
      <c r="J551" s="288"/>
      <c r="K551" s="288"/>
      <c r="L551" s="288"/>
      <c r="M551" s="288"/>
      <c r="N551" s="288"/>
      <c r="O551" s="288"/>
      <c r="P551" s="288"/>
      <c r="Q551" s="288"/>
      <c r="R551" s="288"/>
      <c r="S551" s="288"/>
    </row>
    <row r="552" customFormat="false" ht="12.75" hidden="false" customHeight="true" outlineLevel="0" collapsed="false">
      <c r="J552" s="288"/>
      <c r="K552" s="288"/>
      <c r="L552" s="288"/>
      <c r="M552" s="288"/>
      <c r="N552" s="288"/>
      <c r="O552" s="288"/>
      <c r="P552" s="288"/>
      <c r="Q552" s="288"/>
      <c r="R552" s="288"/>
      <c r="S552" s="288"/>
    </row>
    <row r="553" customFormat="false" ht="12.75" hidden="false" customHeight="true" outlineLevel="0" collapsed="false">
      <c r="J553" s="288"/>
      <c r="K553" s="288"/>
      <c r="L553" s="288"/>
      <c r="M553" s="288"/>
      <c r="N553" s="288"/>
      <c r="O553" s="288"/>
      <c r="P553" s="288"/>
      <c r="Q553" s="288"/>
      <c r="R553" s="288"/>
      <c r="S553" s="288"/>
    </row>
    <row r="554" customFormat="false" ht="12.75" hidden="false" customHeight="true" outlineLevel="0" collapsed="false">
      <c r="J554" s="288"/>
      <c r="K554" s="288"/>
      <c r="L554" s="288"/>
      <c r="M554" s="288"/>
      <c r="N554" s="288"/>
      <c r="O554" s="288"/>
      <c r="P554" s="288"/>
      <c r="Q554" s="288"/>
      <c r="R554" s="288"/>
      <c r="S554" s="288"/>
    </row>
    <row r="555" customFormat="false" ht="12.75" hidden="false" customHeight="true" outlineLevel="0" collapsed="false">
      <c r="J555" s="288"/>
      <c r="K555" s="288"/>
      <c r="L555" s="288"/>
      <c r="M555" s="288"/>
      <c r="N555" s="288"/>
      <c r="O555" s="288"/>
      <c r="P555" s="288"/>
      <c r="Q555" s="288"/>
      <c r="R555" s="288"/>
      <c r="S555" s="288"/>
    </row>
    <row r="556" customFormat="false" ht="12.75" hidden="false" customHeight="true" outlineLevel="0" collapsed="false">
      <c r="J556" s="288"/>
      <c r="K556" s="288"/>
      <c r="L556" s="288"/>
      <c r="M556" s="288"/>
      <c r="N556" s="288"/>
      <c r="O556" s="288"/>
      <c r="P556" s="288"/>
      <c r="Q556" s="288"/>
      <c r="R556" s="288"/>
      <c r="S556" s="288"/>
    </row>
    <row r="557" customFormat="false" ht="12.75" hidden="false" customHeight="true" outlineLevel="0" collapsed="false">
      <c r="J557" s="288"/>
      <c r="K557" s="288"/>
      <c r="L557" s="288"/>
      <c r="M557" s="288"/>
      <c r="N557" s="288"/>
      <c r="O557" s="288"/>
      <c r="P557" s="288"/>
      <c r="Q557" s="288"/>
      <c r="R557" s="288"/>
      <c r="S557" s="288"/>
    </row>
    <row r="558" customFormat="false" ht="12.75" hidden="false" customHeight="true" outlineLevel="0" collapsed="false">
      <c r="J558" s="288"/>
      <c r="K558" s="288"/>
      <c r="L558" s="288"/>
      <c r="M558" s="288"/>
      <c r="N558" s="288"/>
      <c r="O558" s="288"/>
      <c r="P558" s="288"/>
      <c r="Q558" s="288"/>
      <c r="R558" s="288"/>
      <c r="S558" s="288"/>
    </row>
    <row r="559" customFormat="false" ht="12.75" hidden="false" customHeight="true" outlineLevel="0" collapsed="false">
      <c r="J559" s="288"/>
      <c r="K559" s="288"/>
      <c r="L559" s="288"/>
      <c r="M559" s="288"/>
      <c r="N559" s="288"/>
      <c r="O559" s="288"/>
      <c r="P559" s="288"/>
      <c r="Q559" s="288"/>
      <c r="R559" s="288"/>
      <c r="S559" s="288"/>
    </row>
    <row r="560" customFormat="false" ht="12.75" hidden="false" customHeight="true" outlineLevel="0" collapsed="false">
      <c r="J560" s="288"/>
      <c r="K560" s="288"/>
      <c r="L560" s="288"/>
      <c r="M560" s="288"/>
      <c r="N560" s="288"/>
      <c r="O560" s="288"/>
      <c r="P560" s="288"/>
      <c r="Q560" s="288"/>
      <c r="R560" s="288"/>
      <c r="S560" s="288"/>
    </row>
    <row r="561" customFormat="false" ht="12.75" hidden="false" customHeight="true" outlineLevel="0" collapsed="false">
      <c r="J561" s="288"/>
      <c r="K561" s="288"/>
      <c r="L561" s="288"/>
      <c r="M561" s="288"/>
      <c r="N561" s="288"/>
      <c r="O561" s="288"/>
      <c r="P561" s="288"/>
      <c r="Q561" s="288"/>
      <c r="R561" s="288"/>
      <c r="S561" s="288"/>
    </row>
    <row r="562" customFormat="false" ht="12.75" hidden="false" customHeight="true" outlineLevel="0" collapsed="false">
      <c r="J562" s="288"/>
      <c r="K562" s="288"/>
      <c r="L562" s="288"/>
      <c r="M562" s="288"/>
      <c r="N562" s="288"/>
      <c r="O562" s="288"/>
      <c r="P562" s="288"/>
      <c r="Q562" s="288"/>
      <c r="R562" s="288"/>
      <c r="S562" s="288"/>
    </row>
    <row r="563" customFormat="false" ht="12.75" hidden="false" customHeight="true" outlineLevel="0" collapsed="false">
      <c r="J563" s="288"/>
      <c r="K563" s="288"/>
      <c r="L563" s="288"/>
      <c r="M563" s="288"/>
      <c r="N563" s="288"/>
      <c r="O563" s="288"/>
      <c r="P563" s="288"/>
      <c r="Q563" s="288"/>
      <c r="R563" s="288"/>
      <c r="S563" s="288"/>
    </row>
    <row r="564" customFormat="false" ht="12.75" hidden="false" customHeight="true" outlineLevel="0" collapsed="false">
      <c r="J564" s="288"/>
      <c r="K564" s="288"/>
      <c r="L564" s="288"/>
      <c r="M564" s="288"/>
      <c r="N564" s="288"/>
      <c r="O564" s="288"/>
      <c r="P564" s="288"/>
      <c r="Q564" s="288"/>
      <c r="R564" s="288"/>
      <c r="S564" s="288"/>
    </row>
    <row r="565" customFormat="false" ht="12.75" hidden="false" customHeight="true" outlineLevel="0" collapsed="false">
      <c r="J565" s="288"/>
      <c r="K565" s="288"/>
      <c r="L565" s="288"/>
      <c r="M565" s="288"/>
      <c r="N565" s="288"/>
      <c r="O565" s="288"/>
      <c r="P565" s="288"/>
      <c r="Q565" s="288"/>
      <c r="R565" s="288"/>
      <c r="S565" s="288"/>
    </row>
    <row r="566" customFormat="false" ht="12.75" hidden="false" customHeight="true" outlineLevel="0" collapsed="false">
      <c r="J566" s="288"/>
      <c r="K566" s="288"/>
      <c r="L566" s="288"/>
      <c r="M566" s="288"/>
      <c r="N566" s="288"/>
      <c r="O566" s="288"/>
      <c r="P566" s="288"/>
      <c r="Q566" s="288"/>
      <c r="R566" s="288"/>
      <c r="S566" s="288"/>
    </row>
    <row r="567" customFormat="false" ht="12.75" hidden="false" customHeight="true" outlineLevel="0" collapsed="false">
      <c r="J567" s="288"/>
      <c r="K567" s="288"/>
      <c r="L567" s="288"/>
      <c r="M567" s="288"/>
      <c r="N567" s="288"/>
      <c r="O567" s="288"/>
      <c r="P567" s="288"/>
      <c r="Q567" s="288"/>
      <c r="R567" s="288"/>
      <c r="S567" s="288"/>
    </row>
    <row r="568" customFormat="false" ht="12.75" hidden="false" customHeight="true" outlineLevel="0" collapsed="false">
      <c r="J568" s="288"/>
      <c r="K568" s="288"/>
      <c r="L568" s="288"/>
      <c r="M568" s="288"/>
      <c r="N568" s="288"/>
      <c r="O568" s="288"/>
      <c r="P568" s="288"/>
      <c r="Q568" s="288"/>
      <c r="R568" s="288"/>
      <c r="S568" s="288"/>
    </row>
    <row r="569" customFormat="false" ht="12.75" hidden="false" customHeight="true" outlineLevel="0" collapsed="false">
      <c r="J569" s="288"/>
      <c r="K569" s="288"/>
      <c r="L569" s="288"/>
      <c r="M569" s="288"/>
      <c r="N569" s="288"/>
      <c r="O569" s="288"/>
      <c r="P569" s="288"/>
      <c r="Q569" s="288"/>
      <c r="R569" s="288"/>
      <c r="S569" s="288"/>
    </row>
    <row r="570" customFormat="false" ht="12.75" hidden="false" customHeight="true" outlineLevel="0" collapsed="false">
      <c r="J570" s="288"/>
      <c r="K570" s="288"/>
      <c r="L570" s="288"/>
      <c r="M570" s="288"/>
      <c r="N570" s="288"/>
      <c r="O570" s="288"/>
      <c r="P570" s="288"/>
      <c r="Q570" s="288"/>
      <c r="R570" s="288"/>
      <c r="S570" s="288"/>
    </row>
    <row r="571" customFormat="false" ht="12.75" hidden="false" customHeight="true" outlineLevel="0" collapsed="false">
      <c r="J571" s="288"/>
      <c r="K571" s="288"/>
      <c r="L571" s="288"/>
      <c r="M571" s="288"/>
      <c r="N571" s="288"/>
      <c r="O571" s="288"/>
      <c r="P571" s="288"/>
      <c r="Q571" s="288"/>
      <c r="R571" s="288"/>
      <c r="S571" s="288"/>
    </row>
    <row r="572" customFormat="false" ht="12.75" hidden="false" customHeight="true" outlineLevel="0" collapsed="false">
      <c r="J572" s="288"/>
      <c r="K572" s="288"/>
      <c r="L572" s="288"/>
      <c r="M572" s="288"/>
      <c r="N572" s="288"/>
      <c r="O572" s="288"/>
      <c r="P572" s="288"/>
      <c r="Q572" s="288"/>
      <c r="R572" s="288"/>
      <c r="S572" s="288"/>
    </row>
    <row r="573" customFormat="false" ht="12.75" hidden="false" customHeight="true" outlineLevel="0" collapsed="false">
      <c r="J573" s="288"/>
      <c r="K573" s="288"/>
      <c r="L573" s="288"/>
      <c r="M573" s="288"/>
      <c r="N573" s="288"/>
      <c r="O573" s="288"/>
      <c r="P573" s="288"/>
      <c r="Q573" s="288"/>
      <c r="R573" s="288"/>
      <c r="S573" s="288"/>
    </row>
    <row r="574" customFormat="false" ht="12.75" hidden="false" customHeight="true" outlineLevel="0" collapsed="false">
      <c r="J574" s="288"/>
      <c r="K574" s="288"/>
      <c r="L574" s="288"/>
      <c r="M574" s="288"/>
      <c r="N574" s="288"/>
      <c r="O574" s="288"/>
      <c r="P574" s="288"/>
      <c r="Q574" s="288"/>
      <c r="R574" s="288"/>
      <c r="S574" s="288"/>
    </row>
    <row r="575" customFormat="false" ht="12.75" hidden="false" customHeight="true" outlineLevel="0" collapsed="false">
      <c r="J575" s="288"/>
      <c r="K575" s="288"/>
      <c r="L575" s="288"/>
      <c r="M575" s="288"/>
      <c r="N575" s="288"/>
      <c r="O575" s="288"/>
      <c r="P575" s="288"/>
      <c r="Q575" s="288"/>
      <c r="R575" s="288"/>
      <c r="S575" s="288"/>
    </row>
    <row r="576" customFormat="false" ht="12.75" hidden="false" customHeight="true" outlineLevel="0" collapsed="false">
      <c r="J576" s="288"/>
      <c r="K576" s="288"/>
      <c r="L576" s="288"/>
      <c r="M576" s="288"/>
      <c r="N576" s="288"/>
      <c r="O576" s="288"/>
      <c r="P576" s="288"/>
      <c r="Q576" s="288"/>
      <c r="R576" s="288"/>
      <c r="S576" s="288"/>
    </row>
    <row r="577" customFormat="false" ht="12.75" hidden="false" customHeight="true" outlineLevel="0" collapsed="false">
      <c r="J577" s="288"/>
      <c r="K577" s="288"/>
      <c r="L577" s="288"/>
      <c r="M577" s="288"/>
      <c r="N577" s="288"/>
      <c r="O577" s="288"/>
      <c r="P577" s="288"/>
      <c r="Q577" s="288"/>
      <c r="R577" s="288"/>
      <c r="S577" s="288"/>
    </row>
    <row r="578" customFormat="false" ht="12.75" hidden="false" customHeight="true" outlineLevel="0" collapsed="false">
      <c r="J578" s="288"/>
      <c r="K578" s="288"/>
      <c r="L578" s="288"/>
      <c r="M578" s="288"/>
      <c r="N578" s="288"/>
      <c r="O578" s="288"/>
      <c r="P578" s="288"/>
      <c r="Q578" s="288"/>
      <c r="R578" s="288"/>
      <c r="S578" s="288"/>
    </row>
    <row r="579" customFormat="false" ht="12.75" hidden="false" customHeight="true" outlineLevel="0" collapsed="false">
      <c r="J579" s="288"/>
      <c r="K579" s="288"/>
      <c r="L579" s="288"/>
      <c r="M579" s="288"/>
      <c r="N579" s="288"/>
      <c r="O579" s="288"/>
      <c r="P579" s="288"/>
      <c r="Q579" s="288"/>
      <c r="R579" s="288"/>
      <c r="S579" s="288"/>
    </row>
    <row r="580" customFormat="false" ht="12.75" hidden="false" customHeight="true" outlineLevel="0" collapsed="false">
      <c r="J580" s="288"/>
      <c r="K580" s="288"/>
      <c r="L580" s="288"/>
      <c r="M580" s="288"/>
      <c r="N580" s="288"/>
      <c r="O580" s="288"/>
      <c r="P580" s="288"/>
      <c r="Q580" s="288"/>
      <c r="R580" s="288"/>
      <c r="S580" s="288"/>
    </row>
    <row r="581" customFormat="false" ht="12.75" hidden="false" customHeight="true" outlineLevel="0" collapsed="false">
      <c r="J581" s="288"/>
      <c r="K581" s="288"/>
      <c r="L581" s="288"/>
      <c r="M581" s="288"/>
      <c r="N581" s="288"/>
      <c r="O581" s="288"/>
      <c r="P581" s="288"/>
      <c r="Q581" s="288"/>
      <c r="R581" s="288"/>
      <c r="S581" s="288"/>
    </row>
    <row r="582" customFormat="false" ht="12.75" hidden="false" customHeight="true" outlineLevel="0" collapsed="false">
      <c r="J582" s="288"/>
      <c r="K582" s="288"/>
      <c r="L582" s="288"/>
      <c r="M582" s="288"/>
      <c r="N582" s="288"/>
      <c r="O582" s="288"/>
      <c r="P582" s="288"/>
      <c r="Q582" s="288"/>
      <c r="R582" s="288"/>
      <c r="S582" s="288"/>
    </row>
    <row r="583" customFormat="false" ht="12.75" hidden="false" customHeight="true" outlineLevel="0" collapsed="false">
      <c r="J583" s="288"/>
      <c r="K583" s="288"/>
      <c r="L583" s="288"/>
      <c r="M583" s="288"/>
      <c r="N583" s="288"/>
      <c r="O583" s="288"/>
      <c r="P583" s="288"/>
      <c r="Q583" s="288"/>
      <c r="R583" s="288"/>
      <c r="S583" s="288"/>
    </row>
    <row r="584" customFormat="false" ht="12.75" hidden="false" customHeight="true" outlineLevel="0" collapsed="false">
      <c r="J584" s="288"/>
      <c r="K584" s="288"/>
      <c r="L584" s="288"/>
      <c r="M584" s="288"/>
      <c r="N584" s="288"/>
      <c r="O584" s="288"/>
      <c r="P584" s="288"/>
      <c r="Q584" s="288"/>
      <c r="R584" s="288"/>
      <c r="S584" s="288"/>
    </row>
    <row r="585" customFormat="false" ht="12.75" hidden="false" customHeight="true" outlineLevel="0" collapsed="false">
      <c r="J585" s="288"/>
      <c r="K585" s="288"/>
      <c r="L585" s="288"/>
      <c r="M585" s="288"/>
      <c r="N585" s="288"/>
      <c r="O585" s="288"/>
      <c r="P585" s="288"/>
      <c r="Q585" s="288"/>
      <c r="R585" s="288"/>
      <c r="S585" s="288"/>
    </row>
    <row r="586" customFormat="false" ht="12.75" hidden="false" customHeight="true" outlineLevel="0" collapsed="false">
      <c r="J586" s="288"/>
      <c r="K586" s="288"/>
      <c r="L586" s="288"/>
      <c r="M586" s="288"/>
      <c r="N586" s="288"/>
      <c r="O586" s="288"/>
      <c r="P586" s="288"/>
      <c r="Q586" s="288"/>
      <c r="R586" s="288"/>
      <c r="S586" s="288"/>
    </row>
    <row r="587" customFormat="false" ht="12.75" hidden="false" customHeight="true" outlineLevel="0" collapsed="false">
      <c r="J587" s="288"/>
      <c r="K587" s="288"/>
      <c r="L587" s="288"/>
      <c r="M587" s="288"/>
      <c r="N587" s="288"/>
      <c r="O587" s="288"/>
      <c r="P587" s="288"/>
      <c r="Q587" s="288"/>
      <c r="R587" s="288"/>
      <c r="S587" s="288"/>
    </row>
    <row r="588" customFormat="false" ht="12.75" hidden="false" customHeight="true" outlineLevel="0" collapsed="false">
      <c r="J588" s="288"/>
      <c r="K588" s="288"/>
      <c r="L588" s="288"/>
      <c r="M588" s="288"/>
      <c r="N588" s="288"/>
      <c r="O588" s="288"/>
      <c r="P588" s="288"/>
      <c r="Q588" s="288"/>
      <c r="R588" s="288"/>
      <c r="S588" s="288"/>
    </row>
    <row r="589" customFormat="false" ht="12.75" hidden="false" customHeight="true" outlineLevel="0" collapsed="false">
      <c r="J589" s="288"/>
      <c r="K589" s="288"/>
      <c r="L589" s="288"/>
      <c r="M589" s="288"/>
      <c r="N589" s="288"/>
      <c r="O589" s="288"/>
      <c r="P589" s="288"/>
      <c r="Q589" s="288"/>
      <c r="R589" s="288"/>
      <c r="S589" s="288"/>
    </row>
    <row r="590" customFormat="false" ht="12.75" hidden="false" customHeight="true" outlineLevel="0" collapsed="false">
      <c r="J590" s="288"/>
      <c r="K590" s="288"/>
      <c r="L590" s="288"/>
      <c r="M590" s="288"/>
      <c r="N590" s="288"/>
      <c r="O590" s="288"/>
      <c r="P590" s="288"/>
      <c r="Q590" s="288"/>
      <c r="R590" s="288"/>
      <c r="S590" s="288"/>
    </row>
    <row r="591" customFormat="false" ht="12.75" hidden="false" customHeight="true" outlineLevel="0" collapsed="false">
      <c r="J591" s="288"/>
      <c r="K591" s="288"/>
      <c r="L591" s="288"/>
      <c r="M591" s="288"/>
      <c r="N591" s="288"/>
      <c r="O591" s="288"/>
      <c r="P591" s="288"/>
      <c r="Q591" s="288"/>
      <c r="R591" s="288"/>
      <c r="S591" s="288"/>
    </row>
    <row r="592" customFormat="false" ht="12.75" hidden="false" customHeight="true" outlineLevel="0" collapsed="false">
      <c r="J592" s="288"/>
      <c r="K592" s="288"/>
      <c r="L592" s="288"/>
      <c r="M592" s="288"/>
      <c r="N592" s="288"/>
      <c r="O592" s="288"/>
      <c r="P592" s="288"/>
      <c r="Q592" s="288"/>
      <c r="R592" s="288"/>
      <c r="S592" s="288"/>
    </row>
    <row r="593" customFormat="false" ht="12.75" hidden="false" customHeight="true" outlineLevel="0" collapsed="false">
      <c r="J593" s="288"/>
      <c r="K593" s="288"/>
      <c r="L593" s="288"/>
      <c r="M593" s="288"/>
      <c r="N593" s="288"/>
      <c r="O593" s="288"/>
      <c r="P593" s="288"/>
      <c r="Q593" s="288"/>
      <c r="R593" s="288"/>
      <c r="S593" s="288"/>
    </row>
    <row r="594" customFormat="false" ht="12.75" hidden="false" customHeight="true" outlineLevel="0" collapsed="false">
      <c r="J594" s="288"/>
      <c r="K594" s="288"/>
      <c r="L594" s="288"/>
      <c r="M594" s="288"/>
      <c r="N594" s="288"/>
      <c r="O594" s="288"/>
      <c r="P594" s="288"/>
      <c r="Q594" s="288"/>
      <c r="R594" s="288"/>
      <c r="S594" s="288"/>
    </row>
    <row r="595" customFormat="false" ht="12.75" hidden="false" customHeight="true" outlineLevel="0" collapsed="false">
      <c r="J595" s="288"/>
      <c r="K595" s="288"/>
      <c r="L595" s="288"/>
      <c r="M595" s="288"/>
      <c r="N595" s="288"/>
      <c r="O595" s="288"/>
      <c r="P595" s="288"/>
      <c r="Q595" s="288"/>
      <c r="R595" s="288"/>
      <c r="S595" s="288"/>
    </row>
    <row r="596" customFormat="false" ht="12.75" hidden="false" customHeight="true" outlineLevel="0" collapsed="false">
      <c r="J596" s="288"/>
      <c r="K596" s="288"/>
      <c r="L596" s="288"/>
      <c r="M596" s="288"/>
      <c r="N596" s="288"/>
      <c r="O596" s="288"/>
      <c r="P596" s="288"/>
      <c r="Q596" s="288"/>
      <c r="R596" s="288"/>
      <c r="S596" s="288"/>
    </row>
    <row r="597" customFormat="false" ht="12.75" hidden="false" customHeight="true" outlineLevel="0" collapsed="false">
      <c r="J597" s="288"/>
      <c r="K597" s="288"/>
      <c r="L597" s="288"/>
      <c r="M597" s="288"/>
      <c r="N597" s="288"/>
      <c r="O597" s="288"/>
      <c r="P597" s="288"/>
      <c r="Q597" s="288"/>
      <c r="R597" s="288"/>
      <c r="S597" s="288"/>
    </row>
    <row r="598" customFormat="false" ht="12.75" hidden="false" customHeight="true" outlineLevel="0" collapsed="false">
      <c r="J598" s="288"/>
      <c r="K598" s="288"/>
      <c r="L598" s="288"/>
      <c r="M598" s="288"/>
      <c r="N598" s="288"/>
      <c r="O598" s="288"/>
      <c r="P598" s="288"/>
      <c r="Q598" s="288"/>
      <c r="R598" s="288"/>
      <c r="S598" s="288"/>
    </row>
    <row r="599" customFormat="false" ht="12.75" hidden="false" customHeight="true" outlineLevel="0" collapsed="false">
      <c r="J599" s="288"/>
      <c r="K599" s="288"/>
      <c r="L599" s="288"/>
      <c r="M599" s="288"/>
      <c r="N599" s="288"/>
      <c r="O599" s="288"/>
      <c r="P599" s="288"/>
      <c r="Q599" s="288"/>
      <c r="R599" s="288"/>
      <c r="S599" s="288"/>
    </row>
    <row r="600" customFormat="false" ht="12.75" hidden="false" customHeight="true" outlineLevel="0" collapsed="false">
      <c r="J600" s="288"/>
      <c r="K600" s="288"/>
      <c r="L600" s="288"/>
      <c r="M600" s="288"/>
      <c r="N600" s="288"/>
      <c r="O600" s="288"/>
      <c r="P600" s="288"/>
      <c r="Q600" s="288"/>
      <c r="R600" s="288"/>
      <c r="S600" s="288"/>
    </row>
    <row r="601" customFormat="false" ht="12.75" hidden="false" customHeight="true" outlineLevel="0" collapsed="false">
      <c r="J601" s="288"/>
      <c r="K601" s="288"/>
      <c r="L601" s="288"/>
      <c r="M601" s="288"/>
      <c r="N601" s="288"/>
      <c r="O601" s="288"/>
      <c r="P601" s="288"/>
      <c r="Q601" s="288"/>
      <c r="R601" s="288"/>
      <c r="S601" s="288"/>
    </row>
    <row r="602" customFormat="false" ht="12.75" hidden="false" customHeight="true" outlineLevel="0" collapsed="false">
      <c r="J602" s="288"/>
      <c r="K602" s="288"/>
      <c r="L602" s="288"/>
      <c r="M602" s="288"/>
      <c r="N602" s="288"/>
      <c r="O602" s="288"/>
      <c r="P602" s="288"/>
      <c r="Q602" s="288"/>
      <c r="R602" s="288"/>
      <c r="S602" s="288"/>
    </row>
    <row r="603" customFormat="false" ht="12.75" hidden="false" customHeight="true" outlineLevel="0" collapsed="false">
      <c r="J603" s="288"/>
      <c r="K603" s="288"/>
      <c r="L603" s="288"/>
      <c r="M603" s="288"/>
      <c r="N603" s="288"/>
      <c r="O603" s="288"/>
      <c r="P603" s="288"/>
      <c r="Q603" s="288"/>
      <c r="R603" s="288"/>
      <c r="S603" s="288"/>
    </row>
    <row r="604" customFormat="false" ht="12.75" hidden="false" customHeight="true" outlineLevel="0" collapsed="false">
      <c r="J604" s="288"/>
      <c r="K604" s="288"/>
      <c r="L604" s="288"/>
      <c r="M604" s="288"/>
      <c r="N604" s="288"/>
      <c r="O604" s="288"/>
      <c r="P604" s="288"/>
      <c r="Q604" s="288"/>
      <c r="R604" s="288"/>
      <c r="S604" s="288"/>
    </row>
    <row r="605" customFormat="false" ht="12.75" hidden="false" customHeight="true" outlineLevel="0" collapsed="false">
      <c r="J605" s="288"/>
      <c r="K605" s="288"/>
      <c r="L605" s="288"/>
      <c r="M605" s="288"/>
      <c r="N605" s="288"/>
      <c r="O605" s="288"/>
      <c r="P605" s="288"/>
      <c r="Q605" s="288"/>
      <c r="R605" s="288"/>
      <c r="S605" s="288"/>
    </row>
    <row r="606" customFormat="false" ht="12.75" hidden="false" customHeight="true" outlineLevel="0" collapsed="false">
      <c r="J606" s="288"/>
      <c r="K606" s="288"/>
      <c r="L606" s="288"/>
      <c r="M606" s="288"/>
      <c r="N606" s="288"/>
      <c r="O606" s="288"/>
      <c r="P606" s="288"/>
      <c r="Q606" s="288"/>
      <c r="R606" s="288"/>
      <c r="S606" s="288"/>
    </row>
    <row r="607" customFormat="false" ht="12.75" hidden="false" customHeight="true" outlineLevel="0" collapsed="false">
      <c r="J607" s="288"/>
      <c r="K607" s="288"/>
      <c r="L607" s="288"/>
      <c r="M607" s="288"/>
      <c r="N607" s="288"/>
      <c r="O607" s="288"/>
      <c r="P607" s="288"/>
      <c r="Q607" s="288"/>
      <c r="R607" s="288"/>
      <c r="S607" s="288"/>
    </row>
    <row r="608" customFormat="false" ht="12.75" hidden="false" customHeight="true" outlineLevel="0" collapsed="false">
      <c r="J608" s="288"/>
      <c r="K608" s="288"/>
      <c r="L608" s="288"/>
      <c r="M608" s="288"/>
      <c r="N608" s="288"/>
      <c r="O608" s="288"/>
      <c r="P608" s="288"/>
      <c r="Q608" s="288"/>
      <c r="R608" s="288"/>
      <c r="S608" s="288"/>
    </row>
    <row r="609" customFormat="false" ht="12.75" hidden="false" customHeight="true" outlineLevel="0" collapsed="false">
      <c r="J609" s="288"/>
      <c r="K609" s="288"/>
      <c r="L609" s="288"/>
      <c r="M609" s="288"/>
      <c r="N609" s="288"/>
      <c r="O609" s="288"/>
      <c r="P609" s="288"/>
      <c r="Q609" s="288"/>
      <c r="R609" s="288"/>
      <c r="S609" s="288"/>
    </row>
    <row r="610" customFormat="false" ht="12.75" hidden="false" customHeight="true" outlineLevel="0" collapsed="false">
      <c r="J610" s="288"/>
      <c r="K610" s="288"/>
      <c r="L610" s="288"/>
      <c r="M610" s="288"/>
      <c r="N610" s="288"/>
      <c r="O610" s="288"/>
      <c r="P610" s="288"/>
      <c r="Q610" s="288"/>
      <c r="R610" s="288"/>
      <c r="S610" s="288"/>
    </row>
    <row r="611" customFormat="false" ht="12.75" hidden="false" customHeight="true" outlineLevel="0" collapsed="false">
      <c r="J611" s="288"/>
      <c r="K611" s="288"/>
      <c r="L611" s="288"/>
      <c r="M611" s="288"/>
      <c r="N611" s="288"/>
      <c r="O611" s="288"/>
      <c r="P611" s="288"/>
      <c r="Q611" s="288"/>
      <c r="R611" s="288"/>
      <c r="S611" s="288"/>
    </row>
    <row r="612" customFormat="false" ht="12.75" hidden="false" customHeight="true" outlineLevel="0" collapsed="false">
      <c r="J612" s="288"/>
      <c r="K612" s="288"/>
      <c r="L612" s="288"/>
      <c r="M612" s="288"/>
      <c r="N612" s="288"/>
      <c r="O612" s="288"/>
      <c r="P612" s="288"/>
      <c r="Q612" s="288"/>
      <c r="R612" s="288"/>
      <c r="S612" s="288"/>
    </row>
    <row r="613" customFormat="false" ht="12.75" hidden="false" customHeight="true" outlineLevel="0" collapsed="false">
      <c r="J613" s="288"/>
      <c r="K613" s="288"/>
      <c r="L613" s="288"/>
      <c r="M613" s="288"/>
      <c r="N613" s="288"/>
      <c r="O613" s="288"/>
      <c r="P613" s="288"/>
      <c r="Q613" s="288"/>
      <c r="R613" s="288"/>
      <c r="S613" s="288"/>
    </row>
    <row r="614" customFormat="false" ht="12.75" hidden="false" customHeight="true" outlineLevel="0" collapsed="false">
      <c r="J614" s="288"/>
      <c r="K614" s="288"/>
      <c r="L614" s="288"/>
      <c r="M614" s="288"/>
      <c r="N614" s="288"/>
      <c r="O614" s="288"/>
      <c r="P614" s="288"/>
      <c r="Q614" s="288"/>
      <c r="R614" s="288"/>
      <c r="S614" s="288"/>
    </row>
    <row r="615" customFormat="false" ht="12.75" hidden="false" customHeight="true" outlineLevel="0" collapsed="false">
      <c r="J615" s="288"/>
      <c r="K615" s="288"/>
      <c r="L615" s="288"/>
      <c r="M615" s="288"/>
      <c r="N615" s="288"/>
      <c r="O615" s="288"/>
      <c r="P615" s="288"/>
      <c r="Q615" s="288"/>
      <c r="R615" s="288"/>
      <c r="S615" s="288"/>
    </row>
    <row r="616" customFormat="false" ht="12.75" hidden="false" customHeight="true" outlineLevel="0" collapsed="false">
      <c r="J616" s="288"/>
      <c r="K616" s="288"/>
      <c r="L616" s="288"/>
      <c r="M616" s="288"/>
      <c r="N616" s="288"/>
      <c r="O616" s="288"/>
      <c r="P616" s="288"/>
      <c r="Q616" s="288"/>
      <c r="R616" s="288"/>
      <c r="S616" s="288"/>
    </row>
    <row r="617" customFormat="false" ht="12.75" hidden="false" customHeight="true" outlineLevel="0" collapsed="false">
      <c r="J617" s="288"/>
      <c r="K617" s="288"/>
      <c r="L617" s="288"/>
      <c r="M617" s="288"/>
      <c r="N617" s="288"/>
      <c r="O617" s="288"/>
      <c r="P617" s="288"/>
      <c r="Q617" s="288"/>
      <c r="R617" s="288"/>
      <c r="S617" s="288"/>
    </row>
    <row r="618" customFormat="false" ht="12.75" hidden="false" customHeight="true" outlineLevel="0" collapsed="false">
      <c r="J618" s="288"/>
      <c r="K618" s="288"/>
      <c r="L618" s="288"/>
      <c r="M618" s="288"/>
      <c r="N618" s="288"/>
      <c r="O618" s="288"/>
      <c r="P618" s="288"/>
      <c r="Q618" s="288"/>
      <c r="R618" s="288"/>
      <c r="S618" s="288"/>
    </row>
    <row r="619" customFormat="false" ht="12.75" hidden="false" customHeight="true" outlineLevel="0" collapsed="false">
      <c r="J619" s="288"/>
      <c r="K619" s="288"/>
      <c r="L619" s="288"/>
      <c r="M619" s="288"/>
      <c r="N619" s="288"/>
      <c r="O619" s="288"/>
      <c r="P619" s="288"/>
      <c r="Q619" s="288"/>
      <c r="R619" s="288"/>
      <c r="S619" s="288"/>
    </row>
    <row r="620" customFormat="false" ht="12.75" hidden="false" customHeight="true" outlineLevel="0" collapsed="false">
      <c r="J620" s="288"/>
      <c r="K620" s="288"/>
      <c r="L620" s="288"/>
      <c r="M620" s="288"/>
      <c r="N620" s="288"/>
      <c r="O620" s="288"/>
      <c r="P620" s="288"/>
      <c r="Q620" s="288"/>
      <c r="R620" s="288"/>
      <c r="S620" s="288"/>
    </row>
    <row r="621" customFormat="false" ht="12.75" hidden="false" customHeight="true" outlineLevel="0" collapsed="false">
      <c r="J621" s="288"/>
      <c r="K621" s="288"/>
      <c r="L621" s="288"/>
      <c r="M621" s="288"/>
      <c r="N621" s="288"/>
      <c r="O621" s="288"/>
      <c r="P621" s="288"/>
      <c r="Q621" s="288"/>
      <c r="R621" s="288"/>
      <c r="S621" s="288"/>
    </row>
    <row r="622" customFormat="false" ht="12.75" hidden="false" customHeight="true" outlineLevel="0" collapsed="false">
      <c r="J622" s="288"/>
      <c r="K622" s="288"/>
      <c r="L622" s="288"/>
      <c r="M622" s="288"/>
      <c r="N622" s="288"/>
      <c r="O622" s="288"/>
      <c r="P622" s="288"/>
      <c r="Q622" s="288"/>
      <c r="R622" s="288"/>
      <c r="S622" s="288"/>
    </row>
    <row r="623" customFormat="false" ht="12.75" hidden="false" customHeight="true" outlineLevel="0" collapsed="false">
      <c r="J623" s="288"/>
      <c r="K623" s="288"/>
      <c r="L623" s="288"/>
      <c r="M623" s="288"/>
      <c r="N623" s="288"/>
      <c r="O623" s="288"/>
      <c r="P623" s="288"/>
      <c r="Q623" s="288"/>
      <c r="R623" s="288"/>
      <c r="S623" s="288"/>
    </row>
    <row r="624" customFormat="false" ht="12.75" hidden="false" customHeight="true" outlineLevel="0" collapsed="false">
      <c r="J624" s="288"/>
      <c r="K624" s="288"/>
      <c r="L624" s="288"/>
      <c r="M624" s="288"/>
      <c r="N624" s="288"/>
      <c r="O624" s="288"/>
      <c r="P624" s="288"/>
      <c r="Q624" s="288"/>
      <c r="R624" s="288"/>
      <c r="S624" s="288"/>
    </row>
    <row r="625" customFormat="false" ht="12.75" hidden="false" customHeight="true" outlineLevel="0" collapsed="false">
      <c r="J625" s="288"/>
      <c r="K625" s="288"/>
      <c r="L625" s="288"/>
      <c r="M625" s="288"/>
      <c r="N625" s="288"/>
      <c r="O625" s="288"/>
      <c r="P625" s="288"/>
      <c r="Q625" s="288"/>
      <c r="R625" s="288"/>
      <c r="S625" s="288"/>
    </row>
    <row r="626" customFormat="false" ht="12.75" hidden="false" customHeight="true" outlineLevel="0" collapsed="false">
      <c r="J626" s="288"/>
      <c r="K626" s="288"/>
      <c r="L626" s="288"/>
      <c r="M626" s="288"/>
      <c r="N626" s="288"/>
      <c r="O626" s="288"/>
      <c r="P626" s="288"/>
      <c r="Q626" s="288"/>
      <c r="R626" s="288"/>
      <c r="S626" s="288"/>
    </row>
    <row r="627" customFormat="false" ht="12.75" hidden="false" customHeight="true" outlineLevel="0" collapsed="false">
      <c r="J627" s="288"/>
      <c r="K627" s="288"/>
      <c r="L627" s="288"/>
      <c r="M627" s="288"/>
      <c r="N627" s="288"/>
      <c r="O627" s="288"/>
      <c r="P627" s="288"/>
      <c r="Q627" s="288"/>
      <c r="R627" s="288"/>
      <c r="S627" s="288"/>
    </row>
    <row r="628" customFormat="false" ht="12.75" hidden="false" customHeight="true" outlineLevel="0" collapsed="false">
      <c r="J628" s="288"/>
      <c r="K628" s="288"/>
      <c r="L628" s="288"/>
      <c r="M628" s="288"/>
      <c r="N628" s="288"/>
      <c r="O628" s="288"/>
      <c r="P628" s="288"/>
      <c r="Q628" s="288"/>
      <c r="R628" s="288"/>
      <c r="S628" s="288"/>
    </row>
    <row r="629" customFormat="false" ht="12.75" hidden="false" customHeight="true" outlineLevel="0" collapsed="false">
      <c r="J629" s="288"/>
      <c r="K629" s="288"/>
      <c r="L629" s="288"/>
      <c r="M629" s="288"/>
      <c r="N629" s="288"/>
      <c r="O629" s="288"/>
      <c r="P629" s="288"/>
      <c r="Q629" s="288"/>
      <c r="R629" s="288"/>
      <c r="S629" s="288"/>
    </row>
    <row r="630" customFormat="false" ht="12.75" hidden="false" customHeight="true" outlineLevel="0" collapsed="false">
      <c r="J630" s="288"/>
      <c r="K630" s="288"/>
      <c r="L630" s="288"/>
      <c r="M630" s="288"/>
      <c r="N630" s="288"/>
      <c r="O630" s="288"/>
      <c r="P630" s="288"/>
      <c r="Q630" s="288"/>
      <c r="R630" s="288"/>
      <c r="S630" s="288"/>
    </row>
    <row r="631" customFormat="false" ht="12.75" hidden="false" customHeight="true" outlineLevel="0" collapsed="false">
      <c r="J631" s="288"/>
      <c r="K631" s="288"/>
      <c r="L631" s="288"/>
      <c r="M631" s="288"/>
      <c r="N631" s="288"/>
      <c r="O631" s="288"/>
      <c r="P631" s="288"/>
      <c r="Q631" s="288"/>
      <c r="R631" s="288"/>
      <c r="S631" s="288"/>
    </row>
    <row r="632" customFormat="false" ht="12.75" hidden="false" customHeight="true" outlineLevel="0" collapsed="false">
      <c r="J632" s="288"/>
      <c r="K632" s="288"/>
      <c r="L632" s="288"/>
      <c r="M632" s="288"/>
      <c r="N632" s="288"/>
      <c r="O632" s="288"/>
      <c r="P632" s="288"/>
      <c r="Q632" s="288"/>
      <c r="R632" s="288"/>
      <c r="S632" s="288"/>
    </row>
    <row r="633" customFormat="false" ht="12.75" hidden="false" customHeight="true" outlineLevel="0" collapsed="false">
      <c r="J633" s="288"/>
      <c r="K633" s="288"/>
      <c r="L633" s="288"/>
      <c r="M633" s="288"/>
      <c r="N633" s="288"/>
      <c r="O633" s="288"/>
      <c r="P633" s="288"/>
      <c r="Q633" s="288"/>
      <c r="R633" s="288"/>
      <c r="S633" s="288"/>
    </row>
    <row r="634" customFormat="false" ht="12.75" hidden="false" customHeight="true" outlineLevel="0" collapsed="false">
      <c r="J634" s="288"/>
      <c r="K634" s="288"/>
      <c r="L634" s="288"/>
      <c r="M634" s="288"/>
      <c r="N634" s="288"/>
      <c r="O634" s="288"/>
      <c r="P634" s="288"/>
      <c r="Q634" s="288"/>
      <c r="R634" s="288"/>
      <c r="S634" s="288"/>
    </row>
    <row r="635" customFormat="false" ht="12.75" hidden="false" customHeight="true" outlineLevel="0" collapsed="false">
      <c r="J635" s="288"/>
      <c r="K635" s="288"/>
      <c r="L635" s="288"/>
      <c r="M635" s="288"/>
      <c r="N635" s="288"/>
      <c r="O635" s="288"/>
      <c r="P635" s="288"/>
      <c r="Q635" s="288"/>
      <c r="R635" s="288"/>
      <c r="S635" s="288"/>
    </row>
    <row r="636" customFormat="false" ht="12.75" hidden="false" customHeight="true" outlineLevel="0" collapsed="false">
      <c r="J636" s="288"/>
      <c r="K636" s="288"/>
      <c r="L636" s="288"/>
      <c r="M636" s="288"/>
      <c r="N636" s="288"/>
      <c r="O636" s="288"/>
      <c r="P636" s="288"/>
      <c r="Q636" s="288"/>
      <c r="R636" s="288"/>
      <c r="S636" s="288"/>
    </row>
    <row r="637" customFormat="false" ht="12.75" hidden="false" customHeight="true" outlineLevel="0" collapsed="false">
      <c r="J637" s="288"/>
      <c r="K637" s="288"/>
      <c r="L637" s="288"/>
      <c r="M637" s="288"/>
      <c r="N637" s="288"/>
      <c r="O637" s="288"/>
      <c r="P637" s="288"/>
      <c r="Q637" s="288"/>
      <c r="R637" s="288"/>
      <c r="S637" s="288"/>
    </row>
    <row r="638" customFormat="false" ht="12.75" hidden="false" customHeight="true" outlineLevel="0" collapsed="false">
      <c r="J638" s="288"/>
      <c r="K638" s="288"/>
      <c r="L638" s="288"/>
      <c r="M638" s="288"/>
      <c r="N638" s="288"/>
      <c r="O638" s="288"/>
      <c r="P638" s="288"/>
      <c r="Q638" s="288"/>
      <c r="R638" s="288"/>
      <c r="S638" s="288"/>
    </row>
    <row r="639" customFormat="false" ht="12.75" hidden="false" customHeight="true" outlineLevel="0" collapsed="false">
      <c r="J639" s="288"/>
      <c r="K639" s="288"/>
      <c r="L639" s="288"/>
      <c r="M639" s="288"/>
      <c r="N639" s="288"/>
      <c r="O639" s="288"/>
      <c r="P639" s="288"/>
      <c r="Q639" s="288"/>
      <c r="R639" s="288"/>
      <c r="S639" s="288"/>
    </row>
    <row r="640" customFormat="false" ht="12.75" hidden="false" customHeight="true" outlineLevel="0" collapsed="false">
      <c r="J640" s="288"/>
      <c r="K640" s="288"/>
      <c r="L640" s="288"/>
      <c r="M640" s="288"/>
      <c r="N640" s="288"/>
      <c r="O640" s="288"/>
      <c r="P640" s="288"/>
      <c r="Q640" s="288"/>
      <c r="R640" s="288"/>
      <c r="S640" s="288"/>
    </row>
    <row r="641" customFormat="false" ht="12.75" hidden="false" customHeight="true" outlineLevel="0" collapsed="false">
      <c r="J641" s="288"/>
      <c r="K641" s="288"/>
      <c r="L641" s="288"/>
      <c r="M641" s="288"/>
      <c r="N641" s="288"/>
      <c r="O641" s="288"/>
      <c r="P641" s="288"/>
      <c r="Q641" s="288"/>
      <c r="R641" s="288"/>
      <c r="S641" s="288"/>
    </row>
    <row r="642" customFormat="false" ht="12.75" hidden="false" customHeight="true" outlineLevel="0" collapsed="false">
      <c r="J642" s="288"/>
      <c r="K642" s="288"/>
      <c r="L642" s="288"/>
      <c r="M642" s="288"/>
      <c r="N642" s="288"/>
      <c r="O642" s="288"/>
      <c r="P642" s="288"/>
      <c r="Q642" s="288"/>
      <c r="R642" s="288"/>
      <c r="S642" s="288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6">
    <mergeCell ref="A1:H1"/>
    <mergeCell ref="F4:H4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A56:A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3:A84"/>
    <mergeCell ref="B83:B84"/>
    <mergeCell ref="A85:A86"/>
    <mergeCell ref="B85:B86"/>
    <mergeCell ref="A87:A88"/>
    <mergeCell ref="B87:B88"/>
    <mergeCell ref="A89:A90"/>
    <mergeCell ref="B89:B90"/>
    <mergeCell ref="A91:A92"/>
    <mergeCell ref="B91:B92"/>
    <mergeCell ref="A93:A94"/>
    <mergeCell ref="B93:B94"/>
    <mergeCell ref="A95:A96"/>
    <mergeCell ref="B95:B96"/>
    <mergeCell ref="A97:A98"/>
    <mergeCell ref="B97:B98"/>
    <mergeCell ref="A99:A100"/>
    <mergeCell ref="B99:B100"/>
    <mergeCell ref="A101:A102"/>
    <mergeCell ref="B101:B102"/>
    <mergeCell ref="A103:A104"/>
    <mergeCell ref="B103:B104"/>
    <mergeCell ref="A105:A106"/>
    <mergeCell ref="B105:B106"/>
    <mergeCell ref="A107:A108"/>
    <mergeCell ref="B107:B108"/>
    <mergeCell ref="A109:A110"/>
    <mergeCell ref="B109:B110"/>
    <mergeCell ref="A111:A112"/>
    <mergeCell ref="B111:B112"/>
    <mergeCell ref="A113:A114"/>
    <mergeCell ref="B113:B114"/>
    <mergeCell ref="A115:A116"/>
    <mergeCell ref="B115:B116"/>
    <mergeCell ref="A117:A118"/>
    <mergeCell ref="B117:B118"/>
    <mergeCell ref="A119:A120"/>
    <mergeCell ref="B119:B120"/>
    <mergeCell ref="A121:A122"/>
    <mergeCell ref="B121:B122"/>
    <mergeCell ref="A123:A124"/>
    <mergeCell ref="B123:B124"/>
    <mergeCell ref="A125:A126"/>
    <mergeCell ref="B125:B126"/>
    <mergeCell ref="A127:A128"/>
    <mergeCell ref="B127:B128"/>
    <mergeCell ref="A129:A130"/>
    <mergeCell ref="B129:B130"/>
    <mergeCell ref="A131:A132"/>
    <mergeCell ref="B131:B132"/>
    <mergeCell ref="A133:A134"/>
    <mergeCell ref="B133:B134"/>
    <mergeCell ref="A135:A136"/>
    <mergeCell ref="B135:B136"/>
    <mergeCell ref="A137:A138"/>
    <mergeCell ref="B137:B138"/>
    <mergeCell ref="A139:A140"/>
    <mergeCell ref="B139:B140"/>
    <mergeCell ref="A141:A142"/>
    <mergeCell ref="B141:B142"/>
    <mergeCell ref="A143:A144"/>
    <mergeCell ref="B143:B144"/>
    <mergeCell ref="A145:A146"/>
    <mergeCell ref="B145:B146"/>
    <mergeCell ref="A147:A148"/>
    <mergeCell ref="B147:B148"/>
    <mergeCell ref="A149:A150"/>
    <mergeCell ref="B149:B150"/>
    <mergeCell ref="A155:A156"/>
    <mergeCell ref="B155:B156"/>
    <mergeCell ref="A157:A158"/>
    <mergeCell ref="B157:B158"/>
    <mergeCell ref="A160:A161"/>
    <mergeCell ref="B160:B161"/>
    <mergeCell ref="A162:A163"/>
    <mergeCell ref="B162:B163"/>
    <mergeCell ref="A164:A165"/>
    <mergeCell ref="B164:B165"/>
    <mergeCell ref="A166:A167"/>
    <mergeCell ref="B166:B167"/>
    <mergeCell ref="A172:A173"/>
    <mergeCell ref="B172:B173"/>
    <mergeCell ref="A174:A175"/>
    <mergeCell ref="B174:B175"/>
    <mergeCell ref="A176:A177"/>
    <mergeCell ref="B176:B177"/>
    <mergeCell ref="A178:A179"/>
    <mergeCell ref="B178:B179"/>
    <mergeCell ref="A180:A181"/>
    <mergeCell ref="B180:B181"/>
    <mergeCell ref="A182:A183"/>
    <mergeCell ref="B182:B183"/>
  </mergeCells>
  <printOptions headings="false" gridLines="false" gridLinesSet="true" horizontalCentered="false" verticalCentered="false"/>
  <pageMargins left="0.590277777777778" right="0.39375" top="0.590277777777778" bottom="0.590277777777778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&amp;R&amp;"Arial,obyčejné"&amp;9Strana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false" rightToLeft="false" tabSelected="false" showOutlineSymbols="true" defaultGridColor="true" view="pageBreakPreview" topLeftCell="A1" colorId="64" zoomScale="140" zoomScaleNormal="100" zoomScalePageLayoutView="140" workbookViewId="0">
      <selection pane="topLeft" activeCell="E19" activeCellId="0" sqref="E19"/>
    </sheetView>
  </sheetViews>
  <sheetFormatPr defaultColWidth="8.73046875" defaultRowHeight="12.75" zeroHeight="false" outlineLevelRow="0" outlineLevelCol="0"/>
  <sheetData>
    <row r="1" customFormat="false" ht="12.75" hidden="false" customHeight="false" outlineLevel="0" collapsed="false">
      <c r="A1" s="298" t="s">
        <v>196</v>
      </c>
    </row>
    <row r="2" customFormat="false" ht="12.75" hidden="false" customHeight="false" outlineLevel="0" collapsed="false">
      <c r="A2" s="298"/>
    </row>
    <row r="3" customFormat="false" ht="12.75" hidden="false" customHeight="false" outlineLevel="0" collapsed="false">
      <c r="A3" s="298" t="s">
        <v>197</v>
      </c>
    </row>
    <row r="5" customFormat="false" ht="12.75" hidden="false" customHeight="false" outlineLevel="0" collapsed="false">
      <c r="A5" s="299"/>
    </row>
    <row r="11" customFormat="false" ht="12.75" hidden="false" customHeight="false" outlineLevel="0" collapsed="false">
      <c r="A11" s="299"/>
    </row>
    <row r="15" customFormat="false" ht="12.75" hidden="false" customHeight="false" outlineLevel="0" collapsed="false">
      <c r="A15" s="299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LibreOffice/7.3.4.2$Windows_X86_64 LibreOffice_project/728fec16bd5f605073805c3c9e7c4212a0120dc5</Application>
  <AppVersion>15.0000</AppVersion>
  <Company>Your Organization Name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2019-11-03T13:32:59Z</dcterms:created>
  <dc:creator>Your User Name</dc:creator>
  <dc:description/>
  <dc:language>cs-CZ</dc:language>
  <cp:lastModifiedBy/>
  <cp:lastPrinted>2025-12-08T13:15:08Z</cp:lastPrinted>
  <dcterms:modified xsi:type="dcterms:W3CDTF">2026-02-20T07:20:18Z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