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3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<sst xmlns="http://schemas.openxmlformats.org/spreadsheetml/2006/main" count="427" uniqueCount="228">
  <si>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</si>
  <si>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</si>
  <si>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</si>
  <si>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</si>
  <si>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</si>
  <si>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</si>
  <si>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</si>
  <si>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</si>
  <si>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</si>
  <si>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</si>
  <si>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</si>
  <si>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</si>
  <si>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</si>
  <si>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</si>
  <si>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</si>
  <si>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</si>
  <si>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</si>
  <si>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</si>
  <si>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</si>
  <si>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</si>
  <si>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</si>
  <si>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T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</si>
  <si>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</si>
  <si>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</si>
  <si>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</si>
  <si>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</si>
  <si>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</si>
  <si>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</si>
  <si>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</si>
  <si>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</si>
  <si>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</si>
  <si>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</si>
  <si>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</si>
  <si>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</si>
  <si>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</si>
  <si>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</si>
  <si>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</si>
  <si>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</si>
  <si>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</si>
  <si>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</si>
  <si>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</si>
  <si>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</si>
  <si>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</si>
  <si>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</si>
  <si>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</si>
  <si>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</si>
  <si>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</si>
  <si>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</si>
  <si>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</si>
  <si>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</si>
  <si>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</si>
  <si>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</si>
  <si>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</si>
  <si>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</si>
  <si>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</si>
  <si>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</si>
  <si>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</si>
  <si>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</si>
  <si>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</si>
  <si>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</si>
  <si>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</si>
  <si>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</si>
  <si>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</si>
  <si>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</si>
  <si>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</si>
  <si>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</si>
  <si>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</si>
  <si>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</si>
  <si>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</si>
  <si>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</si>
  <si>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</si>
  <si>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</si>
  <si>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</si>
  <si>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</si>
  <si>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</si>
  <si>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</si>
  <si>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</si>
  <si>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</si>
  <si>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</si>
  <si>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</si>
  <si>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</si>
  <si>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</si>
  <si>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</si>
  <si>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</si>
  <si>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2780</t>
  </si>
  <si>
    <t>Městská kavárna v Krnově</t>
  </si>
  <si>
    <t>Městská kavárna</t>
  </si>
  <si>
    <t>Oprava výkladců a dveří</t>
  </si>
  <si>
    <t>6</t>
  </si>
  <si>
    <t>Úpravy povrchů, podlahy a osazení výplně otvorů</t>
  </si>
  <si>
    <t>629 99-1012</t>
  </si>
  <si>
    <t>Zakrytí výplní otvorů fólií přilepenou na začišťovací lišty</t>
  </si>
  <si>
    <t>m2</t>
  </si>
  <si>
    <t>ostění</t>
  </si>
  <si>
    <t>T1+T2+T3+T4+T5+T6+T7+T8+T9+T10+T11+T12</t>
  </si>
  <si>
    <t>(2*3,495+1,790)*0,50</t>
  </si>
  <si>
    <t>(2*3,485+3,190)*0,50</t>
  </si>
  <si>
    <t>(2*3,490+1,800)*0,50</t>
  </si>
  <si>
    <t>(2*3,157+0,948)*0,50*2</t>
  </si>
  <si>
    <t>(2*3,497+1,798)*0,50</t>
  </si>
  <si>
    <t>(2*3,487+3,186)*0,50</t>
  </si>
  <si>
    <t>(2*3,497+1,792)*0,50</t>
  </si>
  <si>
    <t>(2*3,510+1,486)*0,50</t>
  </si>
  <si>
    <t>(2*3,497+1,496)*0,50</t>
  </si>
  <si>
    <t>(2*3,494+2,696)*0,50</t>
  </si>
  <si>
    <t>(2*3,485+2,696)*0,50</t>
  </si>
  <si>
    <t>(2*3,480+2,702)*0,50</t>
  </si>
  <si>
    <t>T13+T14+T15+T16</t>
  </si>
  <si>
    <t>(2+3,69+1,592)*0,50</t>
  </si>
  <si>
    <t>(2*4,277+1,794)*0,50</t>
  </si>
  <si>
    <t>(2+3,91+1,655)*0,50</t>
  </si>
  <si>
    <t>(2*4,07*2,445)*0,50</t>
  </si>
  <si>
    <t>766</t>
  </si>
  <si>
    <t>Konstrukce truhlářské</t>
  </si>
  <si>
    <t>Nabídka</t>
  </si>
  <si>
    <t>Repase  stávajícího kování dveří 4 ks</t>
  </si>
  <si>
    <t>kpl</t>
  </si>
  <si>
    <t>4</t>
  </si>
  <si>
    <t>766 69-9734</t>
  </si>
  <si>
    <t>Dodávka+Montáž  lišty profilovanou z tvrdého dřeva</t>
  </si>
  <si>
    <t>m</t>
  </si>
  <si>
    <t>2,17*2+1,422*2</t>
  </si>
  <si>
    <t>2,225*6+0,53*4+1,566*2</t>
  </si>
  <si>
    <t>1,89*2+0,62*2</t>
  </si>
  <si>
    <t>2,255*6+0,53*4+1,556*2</t>
  </si>
  <si>
    <t>2,17*2+1,12*2</t>
  </si>
  <si>
    <t>2,248*6+0,42*4+1,246*2</t>
  </si>
  <si>
    <t>(2,248*6+0,425*4+1,236*2)*2</t>
  </si>
  <si>
    <t>0,68*16+0,20*16</t>
  </si>
  <si>
    <t>0,63*24+0,24*24</t>
  </si>
  <si>
    <t>0,565*24+0,235*24</t>
  </si>
  <si>
    <t>0,44*24+0,265*24+1,28*4+0,25*8+0,25*4</t>
  </si>
  <si>
    <t>998 76-6201</t>
  </si>
  <si>
    <t>Přesun hmot procentní pro konstrukce truhlářské v objektech v do 6 m</t>
  </si>
  <si>
    <t>%</t>
  </si>
  <si>
    <t>Demontáž vsazeného okna T12 a úprava do původního stavu</t>
  </si>
  <si>
    <t>767</t>
  </si>
  <si>
    <t>Konstrukce zámečnické</t>
  </si>
  <si>
    <t>767 89-6920</t>
  </si>
  <si>
    <t>Montáž těsnění   silikonem</t>
  </si>
  <si>
    <t>998 76-7201</t>
  </si>
  <si>
    <t>Přesun hmot procentní pro zámečnické konstrukce v objektech v do 6 m</t>
  </si>
  <si>
    <t>783</t>
  </si>
  <si>
    <t>Nátěry</t>
  </si>
  <si>
    <t>783 60-2822</t>
  </si>
  <si>
    <t>Odstranění nátěrů z dřevěných oken s dělenými křídly, kyvných a otočných opálením s obroušením</t>
  </si>
  <si>
    <t>3,495*1,790*4</t>
  </si>
  <si>
    <t>3,485*3,190*4</t>
  </si>
  <si>
    <t>3,490*1,800*4</t>
  </si>
  <si>
    <t>(2,079+0,28+1,078)*0,948*4*2</t>
  </si>
  <si>
    <t>3,497*1,798*4</t>
  </si>
  <si>
    <t>3,487*3,186*4</t>
  </si>
  <si>
    <t>3,497*1,792*4</t>
  </si>
  <si>
    <t>3,510*1,486*4</t>
  </si>
  <si>
    <t>3,497*1,496*4</t>
  </si>
  <si>
    <t>3,494*2,696*4</t>
  </si>
  <si>
    <t>3,485*2,696*4</t>
  </si>
  <si>
    <t>3,480*2,702*4</t>
  </si>
  <si>
    <t>(2,76+0,93)*1,592*4+1,235*1,35*4</t>
  </si>
  <si>
    <t>4,277*1,794*4+0,83*1,48*4</t>
  </si>
  <si>
    <t>(2,92+1,03)*1,655*4+0,90*1,48*4</t>
  </si>
  <si>
    <t>(2,55+1,52)*2,445*4+0,99*(0,395+1,60+0,41)*4</t>
  </si>
  <si>
    <t>783 62-1121</t>
  </si>
  <si>
    <t>Nátěry syntetické truhlářských konstrukcí barva dražší matný povrch dvojnásobné, 1x email a 1x tmel</t>
  </si>
  <si>
    <t>516,583  'Viz  783/1 (783602822)'</t>
  </si>
  <si>
    <t>787</t>
  </si>
  <si>
    <t>Zasklívání</t>
  </si>
  <si>
    <t>787 10-0812</t>
  </si>
  <si>
    <t>Vysklívání stěn, příček, balkónového zábradlí, výtahových šachet skla profilovaného dvojitého</t>
  </si>
  <si>
    <t>0,87*0,333*4+2,17*1,422</t>
  </si>
  <si>
    <t>0,87*0,25*4+0,87*0,34*2+0,87*0,35*2+2,255*(1,556+0,53*2)</t>
  </si>
  <si>
    <t>0,87*0,295*2*2+1,89*0,62*2</t>
  </si>
  <si>
    <t>0,87*0,353*3+2,17*1,12</t>
  </si>
  <si>
    <t>0,87*0,195*4+0,87*0,265*2+0,87*0,27*2+2,248*(1,246+0,42*2)</t>
  </si>
  <si>
    <t>0,87*0,195*4+0,87*0,265*2+0,87*0,27*2+2,248*(1,236+0,425*2)</t>
  </si>
  <si>
    <t>0,82*0,295*4+0,68*0,20*8</t>
  </si>
  <si>
    <t>1,06*0,325*4+0,63*0,24*12</t>
  </si>
  <si>
    <t>0,87*0,32*4+0,565*0,235*12</t>
  </si>
  <si>
    <t>1,315*0,335*6+0,44*0,265*12+1,28*0,25*2+0,25*0,25*2</t>
  </si>
  <si>
    <t>787 10-0902</t>
  </si>
  <si>
    <t>Přetmelením s odstraněním starého tmelu a napuštění drážky</t>
  </si>
  <si>
    <t>0,87*8+0,333*8</t>
  </si>
  <si>
    <t>0,87*16+0,25*8+0,34*4+0,35*4</t>
  </si>
  <si>
    <t>0,87*4+0,295*4*2</t>
  </si>
  <si>
    <t>0,87*6+0,353*4+0,354*2</t>
  </si>
  <si>
    <t>0,87*16+0,195*8+0,265*4+0,27*4</t>
  </si>
  <si>
    <t>0,82*8+0,295*8</t>
  </si>
  <si>
    <t>1,06*8+0,325*8</t>
  </si>
  <si>
    <t>0,87*8+0,32*8</t>
  </si>
  <si>
    <t>1,315*12+0,335*12</t>
  </si>
  <si>
    <t>787 10-1823</t>
  </si>
  <si>
    <t>Příplatek k vysklívání stěn za konstrukce s lištami oboustrannými</t>
  </si>
  <si>
    <t>74,650  'Viz  787/1 (787100812)'</t>
  </si>
  <si>
    <t>787 61-5553</t>
  </si>
  <si>
    <t>Zasklívání atypických oken,dveří a výkladců izolačním dvojsklem Plantherm.one Ug=1,00</t>
  </si>
  <si>
    <t>998 78-7201</t>
  </si>
  <si>
    <t>Přesun hmot procentní pro zasklívání v objektech v do 6 m</t>
  </si>
  <si>
    <t>9</t>
  </si>
  <si>
    <t>Ostatní konstrukce a práce bourací, přesun hmot, lešení</t>
  </si>
  <si>
    <t>952 90-1111</t>
  </si>
  <si>
    <t>Vyčištění budov bytové a občanské výstavby při výšce podlaží do 4 m</t>
  </si>
  <si>
    <t>(17,00+11,00+43,00)*1,50</t>
  </si>
  <si>
    <t>94</t>
  </si>
  <si>
    <t>Lešení a stavební výtahy</t>
  </si>
  <si>
    <t>941 95-5003</t>
  </si>
  <si>
    <t>Lešení lehké pomocné v podlah do 2,5 m</t>
  </si>
  <si>
    <t>(1,79+3,19+1,80+0,948*2+1,798+3,186+1,792+1,486+1,496+2,696)*1,50</t>
  </si>
  <si>
    <t>(2,696+2,702+1,592+1,794+1,655*2+2,445)*1,50</t>
  </si>
  <si>
    <t>96</t>
  </si>
  <si>
    <t>Bourání konstrukcí</t>
  </si>
  <si>
    <t>979 08-1111</t>
  </si>
  <si>
    <t>Odvoz suti a vybouraných hmot na skládku do 1 km</t>
  </si>
  <si>
    <t>t</t>
  </si>
  <si>
    <t>979 08-1121</t>
  </si>
  <si>
    <t>Odvoz suti a vybouraných hmot na skládku ZKD 1 km přes 1 km</t>
  </si>
  <si>
    <t>979 08-1135</t>
  </si>
  <si>
    <t>Poplatek za skládku</t>
  </si>
  <si>
    <t>979 08-2111</t>
  </si>
  <si>
    <t>Vnitrostaveništní vodorovná doprava suti a vybouraných hmot do 10 m</t>
  </si>
  <si>
    <t>979 08-2121</t>
  </si>
  <si>
    <t>Vnitrostaveništní vodorovná doprava suti a vybouraných hmot ZKD 5 m přes 10 m</t>
  </si>
  <si>
    <t>99</t>
  </si>
  <si>
    <t>Přesun hmot</t>
  </si>
  <si>
    <t>999 28-1111</t>
  </si>
  <si>
    <t>Přesun hmot pro opravy a údržbu budov v do 25 m</t>
  </si>
  <si>
    <t>DPH 21%</t>
  </si>
  <si>
    <t>DPH ze specifikací 15%</t>
  </si>
  <si>
    <t>DPH ze specifikací 21%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</si>
</sst>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41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20" borderId="0" xfId="44">
      <alignment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20" borderId="0" xfId="71">
      <alignment/>
      <protection/>
    </xf>
    <xf numFmtId="4" fontId="4" fillId="20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10" fontId="0" fillId="0" borderId="0" xfId="65">
      <alignment/>
    </xf>
    <xf numFmtId="0" fontId="9" fillId="20" borderId="0" xfId="76">
      <alignment horizontal="right"/>
      <protection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50" xfId="75" applyNumberFormat="1" applyFont="1" applyBorder="1">
      <alignment horizontal="left" vertical="center"/>
      <protection/>
    </xf>
    <xf numFmtId="0" fontId="11" fillId="0" borderId="51" xfId="75" applyNumberFormat="1" applyFont="1" applyBorder="1">
      <alignment horizontal="left" vertical="center"/>
      <protection/>
    </xf>
    <xf numFmtId="0" fontId="4" fillId="0" borderId="50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10" fillId="0" borderId="35" xfId="60" applyFont="1" applyBorder="1">
      <alignment horizontal="left" vertical="center"/>
      <protection/>
    </xf>
    <xf numFmtId="3" fontId="4" fillId="0" borderId="35" xfId="42" applyBorder="1">
      <alignment vertical="center"/>
      <protection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  <xf numFmtId="0" fontId="10" fillId="0" borderId="35" xfId="60" applyBorder="1">
      <alignment horizontal="left" vertical="center"/>
      <protection/>
    </xf>
    <xf numFmtId="0" fontId="4" fillId="0" borderId="52" xfId="75" applyNumberFormat="1" applyBorder="1">
      <alignment horizontal="left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51" xfId="60" applyBorder="1" applyAlignment="1">
      <alignment horizontal="center" vertical="center"/>
      <protection/>
    </xf>
    <xf numFmtId="0" fontId="7" fillId="0" borderId="50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37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4" fillId="0" borderId="5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56" xfId="75" applyNumberFormat="1" applyBorder="1">
      <alignment horizontal="left" vertical="center"/>
      <protection/>
    </xf>
    <xf numFmtId="0" fontId="11" fillId="0" borderId="5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20" borderId="58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59" xfId="0" applyFont="1" applyFill="1" applyBorder="1" applyAlignment="1">
      <alignment horizontal="center"/>
    </xf>
    <xf numFmtId="0" fontId="13" fillId="20" borderId="60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4" fillId="0" borderId="62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50" xfId="60" applyBorder="1">
      <alignment horizontal="left" vertical="center"/>
      <protection/>
    </xf>
    <xf numFmtId="0" fontId="10" fillId="0" borderId="52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11" fillId="0" borderId="50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7" fillId="0" borderId="63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4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0" borderId="26" xfId="75" applyNumberFormat="1" applyBorder="1">
      <alignment horizontal="left" vertical="center"/>
      <protection/>
    </xf>
    <xf numFmtId="0" fontId="10" fillId="0" borderId="37" xfId="60" applyBorder="1" applyAlignment="1">
      <alignment horizontal="center" vertical="center"/>
      <protection/>
    </xf>
    <xf numFmtId="0" fontId="4" fillId="0" borderId="35" xfId="75" applyNumberFormat="1" applyBorder="1">
      <alignment horizontal="left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67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64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4" fillId="0" borderId="67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12" fillId="20" borderId="72" xfId="0" applyFont="1" applyFill="1" applyBorder="1" applyAlignment="1" applyProtection="1">
      <alignment horizontal="center" vertical="center"/>
      <protection locked="0"/>
    </xf>
    <xf numFmtId="0" fontId="12" fillId="20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72" xfId="0" applyFont="1" applyFill="1" applyBorder="1" applyAlignment="1">
      <alignment horizontal="center" vertical="center"/>
    </xf>
    <xf numFmtId="0" fontId="13" fillId="20" borderId="73" xfId="0" applyFont="1" applyFill="1" applyBorder="1" applyAlignment="1">
      <alignment horizontal="center" vertical="center"/>
    </xf>
    <xf numFmtId="0" fontId="13" fillId="20" borderId="74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2" xfId="0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right"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65"/>
  <sheetViews>
    <sheetView zoomScalePageLayoutView="0" workbookViewId="0" topLeftCell="A31">
      <selection activeCell="I49" sqref="I49:I73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27"/>
      <c r="H1" s="128"/>
      <c r="I1" s="128"/>
      <c r="J1" s="128"/>
      <c r="K1" s="128"/>
    </row>
    <row r="2" spans="1:11" ht="12.75">
      <c r="A2" s="5" t="s">
        <v>31</v>
      </c>
      <c r="B2" s="5"/>
      <c r="C2" s="6" t="s">
        <v>85</v>
      </c>
      <c r="D2" s="7"/>
      <c r="E2" s="7"/>
      <c r="F2" s="6"/>
      <c r="G2" s="8" t="s">
        <v>29</v>
      </c>
      <c r="H2" s="129" t="s">
        <v>84</v>
      </c>
      <c r="I2" s="129"/>
      <c r="J2" s="129"/>
      <c r="K2" s="129"/>
    </row>
    <row r="3" spans="1:11" ht="12.75">
      <c r="A3" s="5" t="s">
        <v>28</v>
      </c>
      <c r="B3" s="5"/>
      <c r="C3" s="9" t="s">
        <v>87</v>
      </c>
      <c r="D3" s="7"/>
      <c r="E3" s="7"/>
      <c r="F3" s="6"/>
      <c r="G3" s="8" t="s">
        <v>30</v>
      </c>
      <c r="H3" s="130" t="s">
        <v>86</v>
      </c>
      <c r="I3" s="130"/>
      <c r="J3" s="130"/>
      <c r="K3" s="130"/>
    </row>
    <row r="4" spans="1:11" ht="13.5" thickBot="1">
      <c r="A4" s="5" t="s">
        <v>1</v>
      </c>
      <c r="B4" s="5"/>
      <c r="C4" s="10">
        <v>41733</v>
      </c>
      <c r="D4" s="5"/>
      <c r="E4" s="5" t="s">
        <v>2</v>
      </c>
      <c r="F4" s="11"/>
      <c r="G4" s="12">
        <f>C4</f>
        <v>41733</v>
      </c>
      <c r="H4" s="131"/>
      <c r="I4" s="132"/>
      <c r="J4" s="132"/>
      <c r="K4" s="132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5" t="s">
        <v>88</v>
      </c>
      <c r="C9" s="106" t="s">
        <v>89</v>
      </c>
    </row>
    <row r="11" spans="1:11" ht="12.75">
      <c r="A11" s="116">
        <v>1</v>
      </c>
      <c r="B11" s="117" t="s">
        <v>90</v>
      </c>
      <c r="C11" s="109" t="s">
        <v>91</v>
      </c>
      <c r="D11" s="110" t="s">
        <v>92</v>
      </c>
      <c r="E11" s="111">
        <v>80.544</v>
      </c>
      <c r="F11" s="112">
        <v>0.00012</v>
      </c>
      <c r="G11" s="113">
        <f>E11*F11</f>
        <v>0.00966528</v>
      </c>
      <c r="I11" s="115"/>
      <c r="J11" s="114"/>
      <c r="K11" s="115"/>
    </row>
    <row r="12" spans="3:11" ht="12.75">
      <c r="C12" s="119" t="str">
        <f>CONCATENATE(B9," celkem")</f>
        <v>6 celkem</v>
      </c>
      <c r="G12" s="120">
        <f>SUBTOTAL(9,G11:G11)</f>
        <v>0.00966528</v>
      </c>
      <c r="I12" s="121"/>
      <c r="K12" s="121"/>
    </row>
    <row r="14" spans="2:3" ht="15">
      <c r="B14" s="105" t="s">
        <v>112</v>
      </c>
      <c r="C14" s="106" t="s">
        <v>113</v>
      </c>
    </row>
    <row r="16" spans="1:11" ht="12.75">
      <c r="A16" s="116">
        <v>1</v>
      </c>
      <c r="B16" s="117" t="s">
        <v>114</v>
      </c>
      <c r="C16" s="109" t="s">
        <v>115</v>
      </c>
      <c r="D16" s="110" t="s">
        <v>116</v>
      </c>
      <c r="E16" s="111">
        <v>4</v>
      </c>
      <c r="F16" s="112">
        <v>0</v>
      </c>
      <c r="G16" s="113">
        <f>E16*F16</f>
        <v>0</v>
      </c>
      <c r="I16" s="115"/>
      <c r="J16" s="114"/>
      <c r="K16" s="115"/>
    </row>
    <row r="17" spans="1:11" ht="12.75">
      <c r="A17" s="116">
        <v>2</v>
      </c>
      <c r="B17" s="117" t="s">
        <v>118</v>
      </c>
      <c r="C17" s="109" t="s">
        <v>119</v>
      </c>
      <c r="D17" s="110" t="s">
        <v>120</v>
      </c>
      <c r="E17" s="111">
        <v>234.12</v>
      </c>
      <c r="F17" s="112">
        <v>0.00017</v>
      </c>
      <c r="G17" s="113">
        <f>E17*F17</f>
        <v>0.03980040000000001</v>
      </c>
      <c r="I17" s="115"/>
      <c r="J17" s="114"/>
      <c r="K17" s="115"/>
    </row>
    <row r="18" spans="1:11" ht="12.75">
      <c r="A18" s="116">
        <v>3</v>
      </c>
      <c r="B18" s="117" t="s">
        <v>132</v>
      </c>
      <c r="C18" s="109" t="s">
        <v>133</v>
      </c>
      <c r="D18" s="110" t="s">
        <v>134</v>
      </c>
      <c r="E18" s="125">
        <v>0.0074</v>
      </c>
      <c r="F18" s="112">
        <v>0</v>
      </c>
      <c r="G18" s="113">
        <f>E18*F18</f>
        <v>0</v>
      </c>
      <c r="I18" s="115"/>
      <c r="J18" s="114"/>
      <c r="K18" s="115"/>
    </row>
    <row r="19" spans="1:11" ht="12.75">
      <c r="A19" s="116">
        <v>4</v>
      </c>
      <c r="B19" s="117" t="s">
        <v>114</v>
      </c>
      <c r="C19" s="109" t="s">
        <v>135</v>
      </c>
      <c r="D19" s="110" t="s">
        <v>116</v>
      </c>
      <c r="E19" s="111">
        <v>1</v>
      </c>
      <c r="F19" s="112">
        <v>0</v>
      </c>
      <c r="G19" s="113">
        <f>E19*F19</f>
        <v>0</v>
      </c>
      <c r="I19" s="115"/>
      <c r="J19" s="114"/>
      <c r="K19" s="115"/>
    </row>
    <row r="20" spans="3:11" ht="12.75">
      <c r="C20" s="119" t="str">
        <f>CONCATENATE(B14," celkem")</f>
        <v>766 celkem</v>
      </c>
      <c r="G20" s="120">
        <f>SUBTOTAL(9,G16:G19)</f>
        <v>0.03980040000000001</v>
      </c>
      <c r="I20" s="121"/>
      <c r="K20" s="121"/>
    </row>
    <row r="22" spans="2:3" ht="15">
      <c r="B22" s="105" t="s">
        <v>136</v>
      </c>
      <c r="C22" s="106" t="s">
        <v>137</v>
      </c>
    </row>
    <row r="24" spans="1:11" ht="12.75">
      <c r="A24" s="116">
        <v>1</v>
      </c>
      <c r="B24" s="117" t="s">
        <v>138</v>
      </c>
      <c r="C24" s="109" t="s">
        <v>139</v>
      </c>
      <c r="D24" s="110" t="s">
        <v>120</v>
      </c>
      <c r="E24" s="111">
        <v>234.12</v>
      </c>
      <c r="F24" s="112">
        <v>0</v>
      </c>
      <c r="G24" s="113">
        <f>E24*F24</f>
        <v>0</v>
      </c>
      <c r="I24" s="115"/>
      <c r="J24" s="114"/>
      <c r="K24" s="115"/>
    </row>
    <row r="25" spans="1:11" ht="12.75">
      <c r="A25" s="116">
        <v>2</v>
      </c>
      <c r="B25" s="117" t="s">
        <v>140</v>
      </c>
      <c r="C25" s="109" t="s">
        <v>141</v>
      </c>
      <c r="D25" s="110" t="s">
        <v>134</v>
      </c>
      <c r="E25" s="125">
        <v>0.013500000000000002</v>
      </c>
      <c r="F25" s="112">
        <v>0</v>
      </c>
      <c r="G25" s="113">
        <f>E25*F25</f>
        <v>0</v>
      </c>
      <c r="I25" s="115"/>
      <c r="J25" s="114"/>
      <c r="K25" s="115"/>
    </row>
    <row r="26" spans="3:11" ht="12.75">
      <c r="C26" s="119" t="str">
        <f>CONCATENATE(B22," celkem")</f>
        <v>767 celkem</v>
      </c>
      <c r="G26" s="120">
        <f>SUBTOTAL(9,G24:G25)</f>
        <v>0</v>
      </c>
      <c r="I26" s="121"/>
      <c r="K26" s="121"/>
    </row>
    <row r="28" spans="2:3" ht="15">
      <c r="B28" s="105" t="s">
        <v>142</v>
      </c>
      <c r="C28" s="106" t="s">
        <v>143</v>
      </c>
    </row>
    <row r="30" spans="1:11" ht="12.75">
      <c r="A30" s="116">
        <v>1</v>
      </c>
      <c r="B30" s="117" t="s">
        <v>144</v>
      </c>
      <c r="C30" s="109" t="s">
        <v>145</v>
      </c>
      <c r="D30" s="110" t="s">
        <v>92</v>
      </c>
      <c r="E30" s="111">
        <v>516.583</v>
      </c>
      <c r="F30" s="112">
        <v>0.00024</v>
      </c>
      <c r="G30" s="113">
        <f>E30*F30</f>
        <v>0.12397992</v>
      </c>
      <c r="I30" s="115"/>
      <c r="J30" s="114"/>
      <c r="K30" s="115"/>
    </row>
    <row r="31" spans="1:11" ht="12.75">
      <c r="A31" s="116">
        <v>2</v>
      </c>
      <c r="B31" s="117" t="s">
        <v>162</v>
      </c>
      <c r="C31" s="109" t="s">
        <v>163</v>
      </c>
      <c r="D31" s="110" t="s">
        <v>92</v>
      </c>
      <c r="E31" s="111">
        <v>516.583</v>
      </c>
      <c r="F31" s="112">
        <v>0.00034</v>
      </c>
      <c r="G31" s="113">
        <f>E31*F31</f>
        <v>0.17563822</v>
      </c>
      <c r="I31" s="115"/>
      <c r="J31" s="114"/>
      <c r="K31" s="115"/>
    </row>
    <row r="32" spans="3:11" ht="12.75">
      <c r="C32" s="119" t="str">
        <f>CONCATENATE(B28," celkem")</f>
        <v>783 celkem</v>
      </c>
      <c r="G32" s="120">
        <f>SUBTOTAL(9,G30:G31)</f>
        <v>0.29961814</v>
      </c>
      <c r="I32" s="121"/>
      <c r="K32" s="121"/>
    </row>
    <row r="34" spans="2:3" ht="15">
      <c r="B34" s="105" t="s">
        <v>165</v>
      </c>
      <c r="C34" s="106" t="s">
        <v>166</v>
      </c>
    </row>
    <row r="36" spans="1:11" ht="12.75">
      <c r="A36" s="116">
        <v>1</v>
      </c>
      <c r="B36" s="117" t="s">
        <v>167</v>
      </c>
      <c r="C36" s="109" t="s">
        <v>168</v>
      </c>
      <c r="D36" s="110" t="s">
        <v>92</v>
      </c>
      <c r="E36" s="111">
        <v>74.65</v>
      </c>
      <c r="F36" s="112">
        <v>0.044</v>
      </c>
      <c r="G36" s="126" t="str">
        <f>FIXED(E36*F36,3,TRUE)</f>
        <v>3,285</v>
      </c>
      <c r="I36" s="115"/>
      <c r="J36" s="114"/>
      <c r="K36" s="115"/>
    </row>
    <row r="37" spans="1:11" ht="12.75">
      <c r="A37" s="116">
        <v>2</v>
      </c>
      <c r="B37" s="117" t="s">
        <v>179</v>
      </c>
      <c r="C37" s="109" t="s">
        <v>180</v>
      </c>
      <c r="D37" s="110" t="s">
        <v>120</v>
      </c>
      <c r="E37" s="111">
        <v>198.556</v>
      </c>
      <c r="F37" s="112">
        <v>0.00076</v>
      </c>
      <c r="G37" s="113">
        <f>E37*F37</f>
        <v>0.15090256000000002</v>
      </c>
      <c r="I37" s="115"/>
      <c r="J37" s="114"/>
      <c r="K37" s="115"/>
    </row>
    <row r="38" spans="1:11" ht="12.75">
      <c r="A38" s="116">
        <v>3</v>
      </c>
      <c r="B38" s="117" t="s">
        <v>190</v>
      </c>
      <c r="C38" s="109" t="s">
        <v>191</v>
      </c>
      <c r="D38" s="110" t="s">
        <v>92</v>
      </c>
      <c r="E38" s="111">
        <v>74.65</v>
      </c>
      <c r="F38" s="112">
        <v>0</v>
      </c>
      <c r="G38" s="113">
        <f>E38*F38</f>
        <v>0</v>
      </c>
      <c r="I38" s="115"/>
      <c r="J38" s="114"/>
      <c r="K38" s="115"/>
    </row>
    <row r="39" spans="1:11" ht="12.75">
      <c r="A39" s="116">
        <v>4</v>
      </c>
      <c r="B39" s="117" t="s">
        <v>193</v>
      </c>
      <c r="C39" s="109" t="s">
        <v>194</v>
      </c>
      <c r="D39" s="110" t="s">
        <v>92</v>
      </c>
      <c r="E39" s="111">
        <v>74.65</v>
      </c>
      <c r="F39" s="112">
        <v>0.01679</v>
      </c>
      <c r="G39" s="113">
        <f>E39*F39</f>
        <v>1.2533735000000001</v>
      </c>
      <c r="I39" s="115"/>
      <c r="J39" s="114"/>
      <c r="K39" s="115"/>
    </row>
    <row r="40" spans="1:11" ht="12.75">
      <c r="A40" s="116">
        <v>5</v>
      </c>
      <c r="B40" s="117" t="s">
        <v>195</v>
      </c>
      <c r="C40" s="109" t="s">
        <v>196</v>
      </c>
      <c r="D40" s="110" t="s">
        <v>134</v>
      </c>
      <c r="E40" s="125">
        <v>0.0167</v>
      </c>
      <c r="F40" s="112">
        <v>0</v>
      </c>
      <c r="G40" s="113">
        <f>E40*F40</f>
        <v>0</v>
      </c>
      <c r="I40" s="115"/>
      <c r="J40" s="114"/>
      <c r="K40" s="115"/>
    </row>
    <row r="41" spans="3:11" ht="12.75">
      <c r="C41" s="119" t="str">
        <f>CONCATENATE(B34," celkem")</f>
        <v>787 celkem</v>
      </c>
      <c r="G41" s="120">
        <f>SUBTOTAL(9,G36:G40)</f>
        <v>1.4042760600000002</v>
      </c>
      <c r="I41" s="121"/>
      <c r="K41" s="121"/>
    </row>
    <row r="43" spans="2:3" ht="15">
      <c r="B43" s="105" t="s">
        <v>197</v>
      </c>
      <c r="C43" s="106" t="s">
        <v>198</v>
      </c>
    </row>
    <row r="45" spans="1:11" ht="12.75">
      <c r="A45" s="116">
        <v>1</v>
      </c>
      <c r="B45" s="117" t="s">
        <v>199</v>
      </c>
      <c r="C45" s="109" t="s">
        <v>200</v>
      </c>
      <c r="D45" s="110" t="s">
        <v>92</v>
      </c>
      <c r="E45" s="111">
        <v>106.5</v>
      </c>
      <c r="F45" s="112">
        <v>4E-05</v>
      </c>
      <c r="G45" s="113">
        <f>E45*F45</f>
        <v>0.004260000000000001</v>
      </c>
      <c r="I45" s="115"/>
      <c r="J45" s="114"/>
      <c r="K45" s="115"/>
    </row>
    <row r="46" spans="3:11" ht="12.75">
      <c r="C46" s="119" t="str">
        <f>CONCATENATE(B43," celkem")</f>
        <v>9 celkem</v>
      </c>
      <c r="G46" s="120">
        <f>SUBTOTAL(9,G45:G45)</f>
        <v>0.004260000000000001</v>
      </c>
      <c r="I46" s="121"/>
      <c r="K46" s="121"/>
    </row>
    <row r="48" spans="2:3" ht="15">
      <c r="B48" s="105" t="s">
        <v>202</v>
      </c>
      <c r="C48" s="106" t="s">
        <v>203</v>
      </c>
    </row>
    <row r="50" spans="1:11" ht="12.75">
      <c r="A50" s="116">
        <v>1</v>
      </c>
      <c r="B50" s="117" t="s">
        <v>204</v>
      </c>
      <c r="C50" s="109" t="s">
        <v>205</v>
      </c>
      <c r="D50" s="110" t="s">
        <v>92</v>
      </c>
      <c r="E50" s="111">
        <v>53.504</v>
      </c>
      <c r="F50" s="112">
        <v>0.00618</v>
      </c>
      <c r="G50" s="113">
        <f>E50*F50</f>
        <v>0.33065471999999996</v>
      </c>
      <c r="I50" s="115"/>
      <c r="J50" s="114"/>
      <c r="K50" s="115"/>
    </row>
    <row r="51" spans="3:11" ht="12.75">
      <c r="C51" s="119" t="str">
        <f>CONCATENATE(B48," celkem")</f>
        <v>94 celkem</v>
      </c>
      <c r="G51" s="120">
        <f>SUBTOTAL(9,G50:G50)</f>
        <v>0.33065471999999996</v>
      </c>
      <c r="I51" s="121"/>
      <c r="K51" s="121"/>
    </row>
    <row r="53" spans="2:3" ht="15">
      <c r="B53" s="105" t="s">
        <v>208</v>
      </c>
      <c r="C53" s="106" t="s">
        <v>209</v>
      </c>
    </row>
    <row r="55" spans="1:11" ht="12.75">
      <c r="A55" s="116">
        <v>1</v>
      </c>
      <c r="B55" s="117" t="s">
        <v>210</v>
      </c>
      <c r="C55" s="109" t="s">
        <v>211</v>
      </c>
      <c r="D55" s="110" t="s">
        <v>212</v>
      </c>
      <c r="E55" s="111">
        <v>3.285</v>
      </c>
      <c r="F55" s="112">
        <v>0</v>
      </c>
      <c r="G55" s="126" t="str">
        <f>FIXED(E55*F55,3,TRUE)</f>
        <v>0,000</v>
      </c>
      <c r="I55" s="115"/>
      <c r="J55" s="114"/>
      <c r="K55" s="115"/>
    </row>
    <row r="56" spans="1:11" ht="12.75">
      <c r="A56" s="116">
        <v>2</v>
      </c>
      <c r="B56" s="117" t="s">
        <v>213</v>
      </c>
      <c r="C56" s="109" t="s">
        <v>214</v>
      </c>
      <c r="D56" s="110" t="s">
        <v>212</v>
      </c>
      <c r="E56" s="111">
        <v>13.14</v>
      </c>
      <c r="F56" s="112">
        <v>0</v>
      </c>
      <c r="G56" s="126" t="str">
        <f>FIXED(E56*F56,3,TRUE)</f>
        <v>0,000</v>
      </c>
      <c r="I56" s="115"/>
      <c r="J56" s="114"/>
      <c r="K56" s="115"/>
    </row>
    <row r="57" spans="1:11" ht="12.75">
      <c r="A57" s="116">
        <v>3</v>
      </c>
      <c r="B57" s="117" t="s">
        <v>215</v>
      </c>
      <c r="C57" s="109" t="s">
        <v>216</v>
      </c>
      <c r="D57" s="110" t="s">
        <v>21</v>
      </c>
      <c r="E57" s="111">
        <v>3.285</v>
      </c>
      <c r="F57" s="112">
        <v>0</v>
      </c>
      <c r="G57" s="126" t="str">
        <f>FIXED(E57*F57,3,TRUE)</f>
        <v>0,000</v>
      </c>
      <c r="I57" s="115"/>
      <c r="J57" s="114"/>
      <c r="K57" s="115"/>
    </row>
    <row r="58" spans="1:11" ht="12.75">
      <c r="A58" s="116">
        <v>4</v>
      </c>
      <c r="B58" s="117" t="s">
        <v>217</v>
      </c>
      <c r="C58" s="109" t="s">
        <v>218</v>
      </c>
      <c r="D58" s="110" t="s">
        <v>212</v>
      </c>
      <c r="E58" s="111">
        <v>3.285</v>
      </c>
      <c r="F58" s="112">
        <v>0</v>
      </c>
      <c r="G58" s="126" t="str">
        <f>FIXED(E58*F58,3,TRUE)</f>
        <v>0,000</v>
      </c>
      <c r="I58" s="115"/>
      <c r="J58" s="114"/>
      <c r="K58" s="115"/>
    </row>
    <row r="59" spans="1:11" ht="12.75">
      <c r="A59" s="116">
        <v>5</v>
      </c>
      <c r="B59" s="117" t="s">
        <v>219</v>
      </c>
      <c r="C59" s="109" t="s">
        <v>220</v>
      </c>
      <c r="D59" s="110" t="s">
        <v>212</v>
      </c>
      <c r="E59" s="111">
        <v>26.28</v>
      </c>
      <c r="F59" s="112">
        <v>0</v>
      </c>
      <c r="G59" s="126" t="str">
        <f>FIXED(E59*F59,3,TRUE)</f>
        <v>0,000</v>
      </c>
      <c r="I59" s="115"/>
      <c r="J59" s="114"/>
      <c r="K59" s="115"/>
    </row>
    <row r="60" spans="3:11" ht="12.75">
      <c r="C60" s="119" t="str">
        <f>CONCATENATE(B53," celkem")</f>
        <v>96 celkem</v>
      </c>
      <c r="G60" s="120">
        <f>SUBTOTAL(9,G55:G59)</f>
        <v>0</v>
      </c>
      <c r="I60" s="121"/>
      <c r="K60" s="121"/>
    </row>
    <row r="62" spans="2:3" ht="15">
      <c r="B62" s="105" t="s">
        <v>221</v>
      </c>
      <c r="C62" s="106" t="s">
        <v>222</v>
      </c>
    </row>
    <row r="64" spans="1:11" ht="12.75">
      <c r="A64" s="116">
        <v>1</v>
      </c>
      <c r="B64" s="117" t="s">
        <v>223</v>
      </c>
      <c r="C64" s="109" t="s">
        <v>224</v>
      </c>
      <c r="D64" s="110" t="s">
        <v>212</v>
      </c>
      <c r="E64" s="111">
        <v>0.345</v>
      </c>
      <c r="F64" s="112">
        <v>0</v>
      </c>
      <c r="G64" s="113">
        <f>E64*F64</f>
        <v>0</v>
      </c>
      <c r="I64" s="115"/>
      <c r="J64" s="114"/>
      <c r="K64" s="115"/>
    </row>
    <row r="65" spans="3:11" ht="12.75">
      <c r="C65" s="119" t="str">
        <f>CONCATENATE(B62," celkem")</f>
        <v>99 celkem</v>
      </c>
      <c r="G65" s="120">
        <f>SUBTOTAL(9,G64:G64)</f>
        <v>0</v>
      </c>
      <c r="I65" s="121"/>
      <c r="K65" s="121"/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37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33" t="str">
        <f>Rozpočet!C2</f>
        <v>Městská kavárna v Krnově</v>
      </c>
      <c r="C3" s="133"/>
      <c r="D3" s="133"/>
      <c r="E3" s="133"/>
      <c r="F3" s="41"/>
    </row>
    <row r="4" spans="1:6" ht="12.75">
      <c r="A4" s="36" t="s">
        <v>19</v>
      </c>
      <c r="B4" s="57" t="str">
        <f>Rozpočet!H2</f>
        <v>2780</v>
      </c>
      <c r="C4" s="41"/>
      <c r="D4" s="42" t="s">
        <v>24</v>
      </c>
      <c r="E4" s="43">
        <f>Rozpočet!C4</f>
        <v>41733</v>
      </c>
      <c r="F4" s="41"/>
    </row>
    <row r="5" spans="1:6" ht="12.75">
      <c r="A5" s="36" t="s">
        <v>23</v>
      </c>
      <c r="B5" s="133" t="str">
        <f>Rozpočet!C3</f>
        <v>Oprava výkladců a dveří</v>
      </c>
      <c r="C5" s="134"/>
      <c r="D5" s="134"/>
      <c r="E5" s="134"/>
      <c r="F5" s="41"/>
    </row>
    <row r="6" spans="1:6" ht="12.75">
      <c r="A6" s="36" t="s">
        <v>22</v>
      </c>
      <c r="B6" s="133" t="str">
        <f>Rozpočet!H3</f>
        <v>Městská kavárna</v>
      </c>
      <c r="C6" s="134"/>
      <c r="D6" s="134"/>
      <c r="E6" s="134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25</v>
      </c>
      <c r="B8" s="45" t="s">
        <v>26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35</v>
      </c>
      <c r="D9" s="51" t="s">
        <v>36</v>
      </c>
      <c r="E9" s="52" t="s">
        <v>27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2" t="str">
        <f>Rozpočet!B9</f>
        <v>6</v>
      </c>
      <c r="B11" s="123" t="str">
        <f>Rozpočet!C9</f>
        <v>Úpravy povrchů, podlahy a osazení výplně otvorů</v>
      </c>
      <c r="C11" s="124">
        <f>Rozpočet!I12</f>
        <v>0</v>
      </c>
      <c r="D11" s="124">
        <f>Rozpočet!K12</f>
        <v>0</v>
      </c>
      <c r="E11" s="1">
        <f aca="true" t="shared" si="0" ref="E11:E19">C11+D11</f>
        <v>0</v>
      </c>
      <c r="F11" s="39">
        <f>Rozpočet!G12</f>
        <v>0.00966528</v>
      </c>
    </row>
    <row r="12" spans="1:6" ht="12.75">
      <c r="A12" s="122" t="str">
        <f>Rozpočet!B14</f>
        <v>766</v>
      </c>
      <c r="B12" s="123" t="str">
        <f>Rozpočet!C14</f>
        <v>Konstrukce truhlářské</v>
      </c>
      <c r="C12" s="124">
        <f>Rozpočet!I20</f>
        <v>0</v>
      </c>
      <c r="D12" s="124">
        <f>Rozpočet!K20</f>
        <v>0</v>
      </c>
      <c r="E12" s="1">
        <f t="shared" si="0"/>
        <v>0</v>
      </c>
      <c r="F12" s="39">
        <f>Rozpočet!G20</f>
        <v>0.03980040000000001</v>
      </c>
    </row>
    <row r="13" spans="1:6" ht="12.75">
      <c r="A13" s="122" t="str">
        <f>Rozpočet!B22</f>
        <v>767</v>
      </c>
      <c r="B13" s="123" t="str">
        <f>Rozpočet!C22</f>
        <v>Konstrukce zámečnické</v>
      </c>
      <c r="C13" s="124">
        <f>Rozpočet!I26</f>
        <v>0</v>
      </c>
      <c r="D13" s="124">
        <f>Rozpočet!K26</f>
        <v>0</v>
      </c>
      <c r="E13" s="1">
        <f t="shared" si="0"/>
        <v>0</v>
      </c>
      <c r="F13" s="39">
        <f>Rozpočet!G26</f>
        <v>0</v>
      </c>
    </row>
    <row r="14" spans="1:6" ht="12.75">
      <c r="A14" s="122" t="str">
        <f>Rozpočet!B28</f>
        <v>783</v>
      </c>
      <c r="B14" s="123" t="str">
        <f>Rozpočet!C28</f>
        <v>Nátěry</v>
      </c>
      <c r="C14" s="124">
        <f>Rozpočet!I32</f>
        <v>0</v>
      </c>
      <c r="D14" s="124">
        <f>Rozpočet!K32</f>
        <v>0</v>
      </c>
      <c r="E14" s="1">
        <f t="shared" si="0"/>
        <v>0</v>
      </c>
      <c r="F14" s="39">
        <f>Rozpočet!G32</f>
        <v>0.29961814</v>
      </c>
    </row>
    <row r="15" spans="1:6" ht="12.75">
      <c r="A15" s="122" t="str">
        <f>Rozpočet!B34</f>
        <v>787</v>
      </c>
      <c r="B15" s="123" t="str">
        <f>Rozpočet!C34</f>
        <v>Zasklívání</v>
      </c>
      <c r="C15" s="124">
        <f>Rozpočet!I41</f>
        <v>0</v>
      </c>
      <c r="D15" s="124">
        <f>Rozpočet!K41</f>
        <v>0</v>
      </c>
      <c r="E15" s="1">
        <f t="shared" si="0"/>
        <v>0</v>
      </c>
      <c r="F15" s="39">
        <f>Rozpočet!G41</f>
        <v>1.4042760600000002</v>
      </c>
    </row>
    <row r="16" spans="1:6" ht="12.75">
      <c r="A16" s="122" t="str">
        <f>Rozpočet!B43</f>
        <v>9</v>
      </c>
      <c r="B16" s="123" t="str">
        <f>Rozpočet!C43</f>
        <v>Ostatní konstrukce a práce bourací, přesun hmot, lešení</v>
      </c>
      <c r="C16" s="124">
        <f>Rozpočet!I46</f>
        <v>0</v>
      </c>
      <c r="D16" s="124">
        <f>Rozpočet!K46</f>
        <v>0</v>
      </c>
      <c r="E16" s="1">
        <f t="shared" si="0"/>
        <v>0</v>
      </c>
      <c r="F16" s="39">
        <f>Rozpočet!G46</f>
        <v>0.004260000000000001</v>
      </c>
    </row>
    <row r="17" spans="1:6" ht="12.75">
      <c r="A17" s="122" t="str">
        <f>Rozpočet!B48</f>
        <v>94</v>
      </c>
      <c r="B17" s="123" t="str">
        <f>Rozpočet!C48</f>
        <v>Lešení a stavební výtahy</v>
      </c>
      <c r="C17" s="124">
        <f>Rozpočet!I51</f>
        <v>0</v>
      </c>
      <c r="D17" s="124">
        <f>Rozpočet!K51</f>
        <v>0</v>
      </c>
      <c r="E17" s="1">
        <f t="shared" si="0"/>
        <v>0</v>
      </c>
      <c r="F17" s="39">
        <f>Rozpočet!G51</f>
        <v>0.33065471999999996</v>
      </c>
    </row>
    <row r="18" spans="1:6" ht="12.75">
      <c r="A18" s="122" t="str">
        <f>Rozpočet!B53</f>
        <v>96</v>
      </c>
      <c r="B18" s="123" t="str">
        <f>Rozpočet!C53</f>
        <v>Bourání konstrukcí</v>
      </c>
      <c r="C18" s="124">
        <f>Rozpočet!I60</f>
        <v>0</v>
      </c>
      <c r="D18" s="124">
        <f>Rozpočet!K60</f>
        <v>0</v>
      </c>
      <c r="E18" s="1">
        <f t="shared" si="0"/>
        <v>0</v>
      </c>
      <c r="F18" s="39">
        <f>Rozpočet!G60</f>
        <v>0</v>
      </c>
    </row>
    <row r="19" spans="1:6" ht="12.75">
      <c r="A19" s="122" t="str">
        <f>Rozpočet!B62</f>
        <v>99</v>
      </c>
      <c r="B19" s="123" t="str">
        <f>Rozpočet!C62</f>
        <v>Přesun hmot</v>
      </c>
      <c r="C19" s="124">
        <f>Rozpočet!I65</f>
        <v>0</v>
      </c>
      <c r="D19" s="124">
        <f>Rozpočet!K65</f>
        <v>0</v>
      </c>
      <c r="E19" s="1">
        <f t="shared" si="0"/>
        <v>0</v>
      </c>
      <c r="F19" s="39">
        <f>Rozpočet!G65</f>
        <v>0</v>
      </c>
    </row>
    <row r="20" spans="1:6" ht="13.5" thickBot="1">
      <c r="A20" s="40"/>
      <c r="B20" s="54"/>
      <c r="C20" s="54"/>
      <c r="D20" s="54"/>
      <c r="E20" s="1"/>
      <c r="F20" s="39"/>
    </row>
    <row r="21" spans="1:6" ht="13.5" thickTop="1">
      <c r="A21" s="55"/>
      <c r="B21" s="56" t="s">
        <v>27</v>
      </c>
      <c r="C21" s="58">
        <f>SUM(C10:C20)</f>
        <v>0</v>
      </c>
      <c r="D21" s="59">
        <f>SUM(D10:D20)</f>
        <v>0</v>
      </c>
      <c r="E21" s="58">
        <f>SUM(E10:E20)</f>
        <v>0</v>
      </c>
      <c r="F21" s="59">
        <f>SUM(F10:F20)</f>
        <v>2.0882746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91"/>
  <sheetViews>
    <sheetView zoomScalePageLayoutView="0" workbookViewId="0" topLeftCell="A151">
      <selection activeCell="J190" sqref="J190:J192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38</v>
      </c>
    </row>
    <row r="2" spans="1:11" ht="12.75">
      <c r="A2" s="5" t="s">
        <v>31</v>
      </c>
      <c r="B2" s="5"/>
      <c r="C2" s="6" t="str">
        <f>+Rozpočet!C2</f>
        <v>Městská kavárna v Krnově</v>
      </c>
      <c r="D2" s="7"/>
      <c r="E2" s="7"/>
      <c r="F2" s="6"/>
      <c r="G2" s="8" t="s">
        <v>29</v>
      </c>
      <c r="H2" s="129" t="str">
        <f>+Rozpočet!H2</f>
        <v>2780</v>
      </c>
      <c r="I2" s="129"/>
      <c r="J2" s="129"/>
      <c r="K2" s="129"/>
    </row>
    <row r="3" spans="1:11" ht="12.75">
      <c r="A3" s="5" t="s">
        <v>28</v>
      </c>
      <c r="B3" s="5"/>
      <c r="C3" s="9" t="str">
        <f>+Rozpočet!C3</f>
        <v>Oprava výkladců a dveří</v>
      </c>
      <c r="D3" s="7"/>
      <c r="E3" s="7"/>
      <c r="F3" s="6"/>
      <c r="G3" s="8" t="s">
        <v>30</v>
      </c>
      <c r="H3" s="130" t="str">
        <f>+Rozpočet!H3</f>
        <v>Městská kavárna</v>
      </c>
      <c r="I3" s="130"/>
      <c r="J3" s="130"/>
      <c r="K3" s="130"/>
    </row>
    <row r="4" spans="1:7" ht="13.5" thickBot="1">
      <c r="A4" s="5" t="s">
        <v>1</v>
      </c>
      <c r="B4" s="5"/>
      <c r="C4" s="10">
        <f>+Rozpočet!C4</f>
        <v>41733</v>
      </c>
      <c r="D4" s="5"/>
      <c r="E4" s="5" t="s">
        <v>2</v>
      </c>
      <c r="F4" s="11"/>
      <c r="G4" s="12">
        <f>+Rozpočet!G4</f>
        <v>41733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06" t="s">
        <v>88</v>
      </c>
      <c r="C10" s="106" t="s">
        <v>89</v>
      </c>
    </row>
    <row r="12" spans="1:11" ht="12.75">
      <c r="A12" s="107">
        <v>1</v>
      </c>
      <c r="B12" s="108" t="s">
        <v>90</v>
      </c>
      <c r="C12" s="109" t="s">
        <v>91</v>
      </c>
      <c r="D12" s="110" t="s">
        <v>92</v>
      </c>
      <c r="E12" s="111">
        <v>80.544</v>
      </c>
      <c r="F12" s="112">
        <v>0.00012</v>
      </c>
      <c r="G12" s="113">
        <f>E12*F12</f>
        <v>0.00966528</v>
      </c>
      <c r="I12" s="115"/>
      <c r="J12" s="114"/>
      <c r="K12" s="115"/>
    </row>
    <row r="13" spans="3:11" ht="12.75">
      <c r="C13" s="118" t="s">
        <v>93</v>
      </c>
      <c r="E13" s="111">
        <v>0</v>
      </c>
      <c r="G13" s="113"/>
      <c r="I13" s="115"/>
      <c r="K13" s="115"/>
    </row>
    <row r="14" spans="3:11" ht="12.75">
      <c r="C14" s="118" t="s">
        <v>94</v>
      </c>
      <c r="E14" s="111">
        <v>0</v>
      </c>
      <c r="G14" s="113"/>
      <c r="I14" s="115"/>
      <c r="K14" s="115"/>
    </row>
    <row r="15" spans="3:11" ht="12.75">
      <c r="C15" s="118" t="s">
        <v>95</v>
      </c>
      <c r="E15" s="111">
        <v>4.39</v>
      </c>
      <c r="G15" s="113"/>
      <c r="I15" s="115"/>
      <c r="K15" s="115"/>
    </row>
    <row r="16" spans="3:11" ht="12.75">
      <c r="C16" s="118" t="s">
        <v>96</v>
      </c>
      <c r="E16" s="111">
        <v>5.08</v>
      </c>
      <c r="G16" s="113"/>
      <c r="I16" s="115"/>
      <c r="K16" s="115"/>
    </row>
    <row r="17" spans="3:11" ht="12.75">
      <c r="C17" s="118" t="s">
        <v>97</v>
      </c>
      <c r="E17" s="111">
        <v>4.39</v>
      </c>
      <c r="G17" s="113"/>
      <c r="I17" s="115"/>
      <c r="K17" s="115"/>
    </row>
    <row r="18" spans="3:11" ht="12.75">
      <c r="C18" s="118" t="s">
        <v>98</v>
      </c>
      <c r="E18" s="111">
        <v>7.262</v>
      </c>
      <c r="G18" s="113"/>
      <c r="I18" s="115"/>
      <c r="K18" s="115"/>
    </row>
    <row r="19" spans="3:11" ht="12.75">
      <c r="C19" s="118" t="s">
        <v>99</v>
      </c>
      <c r="E19" s="111">
        <v>4.396</v>
      </c>
      <c r="G19" s="113"/>
      <c r="I19" s="115"/>
      <c r="K19" s="115"/>
    </row>
    <row r="20" spans="3:11" ht="12.75">
      <c r="C20" s="118" t="s">
        <v>100</v>
      </c>
      <c r="E20" s="111">
        <v>5.08</v>
      </c>
      <c r="G20" s="113"/>
      <c r="I20" s="115"/>
      <c r="K20" s="115"/>
    </row>
    <row r="21" spans="3:11" ht="12.75">
      <c r="C21" s="118" t="s">
        <v>101</v>
      </c>
      <c r="E21" s="111">
        <v>4.393</v>
      </c>
      <c r="G21" s="113"/>
      <c r="I21" s="115"/>
      <c r="K21" s="115"/>
    </row>
    <row r="22" spans="3:11" ht="12.75">
      <c r="C22" s="118" t="s">
        <v>102</v>
      </c>
      <c r="E22" s="111">
        <v>4.253</v>
      </c>
      <c r="G22" s="113"/>
      <c r="I22" s="115"/>
      <c r="K22" s="115"/>
    </row>
    <row r="23" spans="3:11" ht="12.75">
      <c r="C23" s="118" t="s">
        <v>103</v>
      </c>
      <c r="E23" s="111">
        <v>4.245</v>
      </c>
      <c r="G23" s="113"/>
      <c r="I23" s="115"/>
      <c r="K23" s="115"/>
    </row>
    <row r="24" spans="3:11" ht="12.75">
      <c r="C24" s="118" t="s">
        <v>104</v>
      </c>
      <c r="E24" s="111">
        <v>4.842</v>
      </c>
      <c r="G24" s="113"/>
      <c r="I24" s="115"/>
      <c r="K24" s="115"/>
    </row>
    <row r="25" spans="3:11" ht="12.75">
      <c r="C25" s="118" t="s">
        <v>105</v>
      </c>
      <c r="E25" s="111">
        <v>4.833</v>
      </c>
      <c r="G25" s="113"/>
      <c r="I25" s="115"/>
      <c r="K25" s="115"/>
    </row>
    <row r="26" spans="3:11" ht="12.75">
      <c r="C26" s="118" t="s">
        <v>106</v>
      </c>
      <c r="E26" s="111">
        <v>4.831</v>
      </c>
      <c r="G26" s="113"/>
      <c r="I26" s="115"/>
      <c r="K26" s="115"/>
    </row>
    <row r="27" spans="3:11" ht="12.75">
      <c r="C27" s="118" t="s">
        <v>107</v>
      </c>
      <c r="E27" s="111">
        <v>0</v>
      </c>
      <c r="G27" s="113"/>
      <c r="I27" s="115"/>
      <c r="K27" s="115"/>
    </row>
    <row r="28" spans="3:11" ht="12.75">
      <c r="C28" s="118" t="s">
        <v>108</v>
      </c>
      <c r="E28" s="111">
        <v>3.641</v>
      </c>
      <c r="G28" s="113"/>
      <c r="I28" s="115"/>
      <c r="K28" s="115"/>
    </row>
    <row r="29" spans="3:11" ht="12.75">
      <c r="C29" s="118" t="s">
        <v>109</v>
      </c>
      <c r="E29" s="111">
        <v>5.174</v>
      </c>
      <c r="G29" s="113"/>
      <c r="I29" s="115"/>
      <c r="K29" s="115"/>
    </row>
    <row r="30" spans="3:11" ht="12.75">
      <c r="C30" s="118" t="s">
        <v>110</v>
      </c>
      <c r="E30" s="111">
        <v>3.7825</v>
      </c>
      <c r="G30" s="113"/>
      <c r="I30" s="115"/>
      <c r="K30" s="115"/>
    </row>
    <row r="31" spans="3:11" ht="12.75">
      <c r="C31" s="118" t="s">
        <v>111</v>
      </c>
      <c r="E31" s="111">
        <v>9.95115</v>
      </c>
      <c r="G31" s="113"/>
      <c r="I31" s="115"/>
      <c r="K31" s="115"/>
    </row>
    <row r="33" spans="2:3" ht="15">
      <c r="B33" s="106" t="s">
        <v>112</v>
      </c>
      <c r="C33" s="106" t="s">
        <v>113</v>
      </c>
    </row>
    <row r="35" spans="1:11" ht="12.75">
      <c r="A35" s="107">
        <v>1</v>
      </c>
      <c r="B35" s="108" t="s">
        <v>114</v>
      </c>
      <c r="C35" s="109" t="s">
        <v>115</v>
      </c>
      <c r="D35" s="110" t="s">
        <v>116</v>
      </c>
      <c r="E35" s="111">
        <v>4</v>
      </c>
      <c r="F35" s="112">
        <v>0</v>
      </c>
      <c r="G35" s="113">
        <f>E35*F35</f>
        <v>0</v>
      </c>
      <c r="I35" s="115"/>
      <c r="J35" s="114"/>
      <c r="K35" s="115"/>
    </row>
    <row r="36" spans="3:11" ht="12.75">
      <c r="C36" s="118" t="s">
        <v>107</v>
      </c>
      <c r="E36" s="111">
        <v>0</v>
      </c>
      <c r="G36" s="113"/>
      <c r="I36" s="115"/>
      <c r="K36" s="115"/>
    </row>
    <row r="37" spans="3:11" ht="12.75">
      <c r="C37" s="118" t="s">
        <v>117</v>
      </c>
      <c r="E37" s="111">
        <v>4</v>
      </c>
      <c r="G37" s="113"/>
      <c r="I37" s="115"/>
      <c r="K37" s="115"/>
    </row>
    <row r="38" spans="1:11" ht="12.75">
      <c r="A38" s="107">
        <v>2</v>
      </c>
      <c r="B38" s="108" t="s">
        <v>118</v>
      </c>
      <c r="C38" s="109" t="s">
        <v>119</v>
      </c>
      <c r="D38" s="110" t="s">
        <v>120</v>
      </c>
      <c r="E38" s="111">
        <v>234.12</v>
      </c>
      <c r="F38" s="112">
        <v>0.00017</v>
      </c>
      <c r="G38" s="113">
        <f>E38*F38</f>
        <v>0.03980040000000001</v>
      </c>
      <c r="I38" s="115"/>
      <c r="J38" s="114"/>
      <c r="K38" s="115"/>
    </row>
    <row r="39" spans="3:11" ht="12.75">
      <c r="C39" s="118" t="s">
        <v>94</v>
      </c>
      <c r="E39" s="111">
        <v>0</v>
      </c>
      <c r="G39" s="113"/>
      <c r="I39" s="115"/>
      <c r="K39" s="115"/>
    </row>
    <row r="40" spans="3:11" ht="12.75">
      <c r="C40" s="118" t="s">
        <v>121</v>
      </c>
      <c r="E40" s="111">
        <v>7.184</v>
      </c>
      <c r="G40" s="113"/>
      <c r="I40" s="115"/>
      <c r="K40" s="115"/>
    </row>
    <row r="41" spans="3:11" ht="12.75">
      <c r="C41" s="118" t="s">
        <v>122</v>
      </c>
      <c r="E41" s="111">
        <v>18.602</v>
      </c>
      <c r="G41" s="113"/>
      <c r="I41" s="115"/>
      <c r="K41" s="115"/>
    </row>
    <row r="42" spans="3:11" ht="12.75">
      <c r="C42" s="118" t="s">
        <v>121</v>
      </c>
      <c r="E42" s="111">
        <v>7.184</v>
      </c>
      <c r="G42" s="113"/>
      <c r="I42" s="115"/>
      <c r="K42" s="115"/>
    </row>
    <row r="43" spans="3:11" ht="12.75">
      <c r="C43" s="118" t="s">
        <v>123</v>
      </c>
      <c r="E43" s="111">
        <v>5.02</v>
      </c>
      <c r="G43" s="113"/>
      <c r="I43" s="115"/>
      <c r="K43" s="115"/>
    </row>
    <row r="44" spans="3:11" ht="12.75">
      <c r="C44" s="118" t="s">
        <v>121</v>
      </c>
      <c r="E44" s="111">
        <v>7.184</v>
      </c>
      <c r="G44" s="113"/>
      <c r="I44" s="115"/>
      <c r="K44" s="115"/>
    </row>
    <row r="45" spans="3:11" ht="12.75">
      <c r="C45" s="118" t="s">
        <v>124</v>
      </c>
      <c r="E45" s="111">
        <v>18.762</v>
      </c>
      <c r="G45" s="113"/>
      <c r="I45" s="115"/>
      <c r="K45" s="115"/>
    </row>
    <row r="46" spans="3:11" ht="12.75">
      <c r="C46" s="118" t="s">
        <v>121</v>
      </c>
      <c r="E46" s="111">
        <v>7.184</v>
      </c>
      <c r="G46" s="113"/>
      <c r="I46" s="115"/>
      <c r="K46" s="115"/>
    </row>
    <row r="47" spans="3:11" ht="12.75">
      <c r="C47" s="118" t="s">
        <v>125</v>
      </c>
      <c r="E47" s="111">
        <v>6.58</v>
      </c>
      <c r="G47" s="113"/>
      <c r="I47" s="115"/>
      <c r="K47" s="115"/>
    </row>
    <row r="48" spans="3:11" ht="12.75">
      <c r="C48" s="118" t="s">
        <v>125</v>
      </c>
      <c r="E48" s="111">
        <v>6.58</v>
      </c>
      <c r="G48" s="113"/>
      <c r="I48" s="115"/>
      <c r="K48" s="115"/>
    </row>
    <row r="49" spans="3:11" ht="12.75">
      <c r="C49" s="118" t="s">
        <v>126</v>
      </c>
      <c r="E49" s="111">
        <v>17.66</v>
      </c>
      <c r="G49" s="113"/>
      <c r="I49" s="115"/>
      <c r="K49" s="115"/>
    </row>
    <row r="50" spans="3:11" ht="12.75">
      <c r="C50" s="118" t="s">
        <v>126</v>
      </c>
      <c r="E50" s="111">
        <v>17.66</v>
      </c>
      <c r="G50" s="113"/>
      <c r="I50" s="115"/>
      <c r="K50" s="115"/>
    </row>
    <row r="51" spans="3:11" ht="12.75">
      <c r="C51" s="118" t="s">
        <v>127</v>
      </c>
      <c r="E51" s="111">
        <v>35.32</v>
      </c>
      <c r="G51" s="113"/>
      <c r="I51" s="115"/>
      <c r="K51" s="115"/>
    </row>
    <row r="52" spans="3:11" ht="12.75">
      <c r="C52" s="118" t="s">
        <v>107</v>
      </c>
      <c r="E52" s="111">
        <v>0</v>
      </c>
      <c r="G52" s="113"/>
      <c r="I52" s="115"/>
      <c r="K52" s="115"/>
    </row>
    <row r="53" spans="3:11" ht="12.75">
      <c r="C53" s="118" t="s">
        <v>128</v>
      </c>
      <c r="E53" s="111">
        <v>14.08</v>
      </c>
      <c r="G53" s="113"/>
      <c r="I53" s="115"/>
      <c r="K53" s="115"/>
    </row>
    <row r="54" spans="3:11" ht="12.75">
      <c r="C54" s="118" t="s">
        <v>129</v>
      </c>
      <c r="E54" s="111">
        <v>20.88</v>
      </c>
      <c r="G54" s="113"/>
      <c r="I54" s="115"/>
      <c r="K54" s="115"/>
    </row>
    <row r="55" spans="3:11" ht="12.75">
      <c r="C55" s="118" t="s">
        <v>130</v>
      </c>
      <c r="E55" s="111">
        <v>19.2</v>
      </c>
      <c r="G55" s="113"/>
      <c r="I55" s="115"/>
      <c r="K55" s="115"/>
    </row>
    <row r="56" spans="3:11" ht="12.75">
      <c r="C56" s="118" t="s">
        <v>131</v>
      </c>
      <c r="E56" s="111">
        <v>25.04</v>
      </c>
      <c r="G56" s="113"/>
      <c r="I56" s="115"/>
      <c r="K56" s="115"/>
    </row>
    <row r="57" spans="1:11" ht="12.75">
      <c r="A57" s="107">
        <v>3</v>
      </c>
      <c r="B57" s="108" t="s">
        <v>132</v>
      </c>
      <c r="C57" s="109" t="s">
        <v>133</v>
      </c>
      <c r="D57" s="110" t="s">
        <v>134</v>
      </c>
      <c r="E57" s="111">
        <v>0.74</v>
      </c>
      <c r="F57" s="112">
        <v>0</v>
      </c>
      <c r="G57" s="113">
        <f>E57*F57</f>
        <v>0</v>
      </c>
      <c r="I57" s="115"/>
      <c r="J57" s="114"/>
      <c r="K57" s="115"/>
    </row>
    <row r="58" spans="1:11" ht="12.75">
      <c r="A58" s="107">
        <v>4</v>
      </c>
      <c r="B58" s="108" t="s">
        <v>114</v>
      </c>
      <c r="C58" s="109" t="s">
        <v>135</v>
      </c>
      <c r="D58" s="110" t="s">
        <v>116</v>
      </c>
      <c r="E58" s="111">
        <v>1</v>
      </c>
      <c r="F58" s="112">
        <v>0</v>
      </c>
      <c r="G58" s="113">
        <f>E58*F58</f>
        <v>0</v>
      </c>
      <c r="I58" s="115"/>
      <c r="J58" s="114"/>
      <c r="K58" s="115"/>
    </row>
    <row r="60" spans="2:3" ht="15">
      <c r="B60" s="106" t="s">
        <v>136</v>
      </c>
      <c r="C60" s="106" t="s">
        <v>137</v>
      </c>
    </row>
    <row r="62" spans="1:11" ht="12.75">
      <c r="A62" s="107">
        <v>1</v>
      </c>
      <c r="B62" s="108" t="s">
        <v>138</v>
      </c>
      <c r="C62" s="109" t="s">
        <v>139</v>
      </c>
      <c r="D62" s="110" t="s">
        <v>120</v>
      </c>
      <c r="E62" s="111">
        <v>234.12</v>
      </c>
      <c r="F62" s="112">
        <v>0</v>
      </c>
      <c r="G62" s="113">
        <f>E62*F62</f>
        <v>0</v>
      </c>
      <c r="I62" s="115"/>
      <c r="J62" s="114"/>
      <c r="K62" s="115"/>
    </row>
    <row r="63" spans="3:11" ht="12.75">
      <c r="C63" s="118" t="s">
        <v>94</v>
      </c>
      <c r="E63" s="111">
        <v>0</v>
      </c>
      <c r="G63" s="113"/>
      <c r="I63" s="115"/>
      <c r="K63" s="115"/>
    </row>
    <row r="64" spans="3:11" ht="12.75">
      <c r="C64" s="118" t="s">
        <v>121</v>
      </c>
      <c r="E64" s="111">
        <v>7.184</v>
      </c>
      <c r="G64" s="113"/>
      <c r="I64" s="115"/>
      <c r="K64" s="115"/>
    </row>
    <row r="65" spans="3:11" ht="12.75">
      <c r="C65" s="118" t="s">
        <v>122</v>
      </c>
      <c r="E65" s="111">
        <v>18.602</v>
      </c>
      <c r="G65" s="113"/>
      <c r="I65" s="115"/>
      <c r="K65" s="115"/>
    </row>
    <row r="66" spans="3:11" ht="12.75">
      <c r="C66" s="118" t="s">
        <v>121</v>
      </c>
      <c r="E66" s="111">
        <v>7.184</v>
      </c>
      <c r="G66" s="113"/>
      <c r="I66" s="115"/>
      <c r="K66" s="115"/>
    </row>
    <row r="67" spans="3:11" ht="12.75">
      <c r="C67" s="118" t="s">
        <v>123</v>
      </c>
      <c r="E67" s="111">
        <v>5.02</v>
      </c>
      <c r="G67" s="113"/>
      <c r="I67" s="115"/>
      <c r="K67" s="115"/>
    </row>
    <row r="68" spans="3:11" ht="12.75">
      <c r="C68" s="118" t="s">
        <v>121</v>
      </c>
      <c r="E68" s="111">
        <v>7.184</v>
      </c>
      <c r="G68" s="113"/>
      <c r="I68" s="115"/>
      <c r="K68" s="115"/>
    </row>
    <row r="69" spans="3:11" ht="12.75">
      <c r="C69" s="118" t="s">
        <v>124</v>
      </c>
      <c r="E69" s="111">
        <v>18.762</v>
      </c>
      <c r="G69" s="113"/>
      <c r="I69" s="115"/>
      <c r="K69" s="115"/>
    </row>
    <row r="70" spans="3:11" ht="12.75">
      <c r="C70" s="118" t="s">
        <v>121</v>
      </c>
      <c r="E70" s="111">
        <v>7.184</v>
      </c>
      <c r="G70" s="113"/>
      <c r="I70" s="115"/>
      <c r="K70" s="115"/>
    </row>
    <row r="71" spans="3:11" ht="12.75">
      <c r="C71" s="118" t="s">
        <v>125</v>
      </c>
      <c r="E71" s="111">
        <v>6.58</v>
      </c>
      <c r="G71" s="113"/>
      <c r="I71" s="115"/>
      <c r="K71" s="115"/>
    </row>
    <row r="72" spans="3:11" ht="12.75">
      <c r="C72" s="118" t="s">
        <v>125</v>
      </c>
      <c r="E72" s="111">
        <v>6.58</v>
      </c>
      <c r="G72" s="113"/>
      <c r="I72" s="115"/>
      <c r="K72" s="115"/>
    </row>
    <row r="73" spans="3:11" ht="12.75">
      <c r="C73" s="118" t="s">
        <v>126</v>
      </c>
      <c r="E73" s="111">
        <v>17.66</v>
      </c>
      <c r="G73" s="113"/>
      <c r="I73" s="115"/>
      <c r="K73" s="115"/>
    </row>
    <row r="74" spans="3:11" ht="12.75">
      <c r="C74" s="118" t="s">
        <v>126</v>
      </c>
      <c r="E74" s="111">
        <v>17.66</v>
      </c>
      <c r="G74" s="113"/>
      <c r="I74" s="115"/>
      <c r="K74" s="115"/>
    </row>
    <row r="75" spans="3:11" ht="12.75">
      <c r="C75" s="118" t="s">
        <v>127</v>
      </c>
      <c r="E75" s="111">
        <v>35.32</v>
      </c>
      <c r="G75" s="113"/>
      <c r="I75" s="115"/>
      <c r="K75" s="115"/>
    </row>
    <row r="76" spans="3:11" ht="12.75">
      <c r="C76" s="118" t="s">
        <v>107</v>
      </c>
      <c r="E76" s="111">
        <v>0</v>
      </c>
      <c r="G76" s="113"/>
      <c r="I76" s="115"/>
      <c r="K76" s="115"/>
    </row>
    <row r="77" spans="3:11" ht="12.75">
      <c r="C77" s="118" t="s">
        <v>128</v>
      </c>
      <c r="E77" s="111">
        <v>14.08</v>
      </c>
      <c r="G77" s="113"/>
      <c r="I77" s="115"/>
      <c r="K77" s="115"/>
    </row>
    <row r="78" spans="3:11" ht="12.75">
      <c r="C78" s="118" t="s">
        <v>129</v>
      </c>
      <c r="E78" s="111">
        <v>20.88</v>
      </c>
      <c r="G78" s="113"/>
      <c r="I78" s="115"/>
      <c r="K78" s="115"/>
    </row>
    <row r="79" spans="3:11" ht="12.75">
      <c r="C79" s="118" t="s">
        <v>130</v>
      </c>
      <c r="E79" s="111">
        <v>19.2</v>
      </c>
      <c r="G79" s="113"/>
      <c r="I79" s="115"/>
      <c r="K79" s="115"/>
    </row>
    <row r="80" spans="3:11" ht="12.75">
      <c r="C80" s="118" t="s">
        <v>131</v>
      </c>
      <c r="E80" s="111">
        <v>25.04</v>
      </c>
      <c r="G80" s="113"/>
      <c r="I80" s="115"/>
      <c r="K80" s="115"/>
    </row>
    <row r="81" spans="1:11" ht="12.75">
      <c r="A81" s="107">
        <v>2</v>
      </c>
      <c r="B81" s="108" t="s">
        <v>140</v>
      </c>
      <c r="C81" s="109" t="s">
        <v>141</v>
      </c>
      <c r="D81" s="110" t="s">
        <v>134</v>
      </c>
      <c r="E81" s="111">
        <v>1.35</v>
      </c>
      <c r="F81" s="112">
        <v>0</v>
      </c>
      <c r="G81" s="113">
        <f>E81*F81</f>
        <v>0</v>
      </c>
      <c r="I81" s="115"/>
      <c r="J81" s="114"/>
      <c r="K81" s="115"/>
    </row>
    <row r="83" spans="2:3" ht="15">
      <c r="B83" s="106" t="s">
        <v>142</v>
      </c>
      <c r="C83" s="106" t="s">
        <v>143</v>
      </c>
    </row>
    <row r="85" spans="1:11" ht="12.75">
      <c r="A85" s="107">
        <v>1</v>
      </c>
      <c r="B85" s="108" t="s">
        <v>144</v>
      </c>
      <c r="C85" s="109" t="s">
        <v>145</v>
      </c>
      <c r="D85" s="110" t="s">
        <v>92</v>
      </c>
      <c r="E85" s="111">
        <v>516.583</v>
      </c>
      <c r="F85" s="112">
        <v>0.00024</v>
      </c>
      <c r="G85" s="113">
        <f>E85*F85</f>
        <v>0.12397992</v>
      </c>
      <c r="I85" s="115"/>
      <c r="J85" s="114"/>
      <c r="K85" s="115"/>
    </row>
    <row r="86" spans="3:11" ht="12.75">
      <c r="C86" s="118" t="s">
        <v>94</v>
      </c>
      <c r="E86" s="111">
        <v>0</v>
      </c>
      <c r="G86" s="113"/>
      <c r="I86" s="115"/>
      <c r="K86" s="115"/>
    </row>
    <row r="87" spans="3:11" ht="12.75">
      <c r="C87" s="118" t="s">
        <v>146</v>
      </c>
      <c r="E87" s="111">
        <v>25.0242</v>
      </c>
      <c r="G87" s="113"/>
      <c r="I87" s="115"/>
      <c r="K87" s="115"/>
    </row>
    <row r="88" spans="3:11" ht="12.75">
      <c r="C88" s="118" t="s">
        <v>147</v>
      </c>
      <c r="E88" s="111">
        <v>44.4686</v>
      </c>
      <c r="G88" s="113"/>
      <c r="I88" s="115"/>
      <c r="K88" s="115"/>
    </row>
    <row r="89" spans="3:11" ht="12.75">
      <c r="C89" s="118" t="s">
        <v>148</v>
      </c>
      <c r="E89" s="111">
        <v>25.128</v>
      </c>
      <c r="G89" s="113"/>
      <c r="I89" s="115"/>
      <c r="K89" s="115"/>
    </row>
    <row r="90" spans="3:11" ht="12.75">
      <c r="C90" s="118" t="s">
        <v>149</v>
      </c>
      <c r="E90" s="111">
        <v>26.066208</v>
      </c>
      <c r="G90" s="113"/>
      <c r="I90" s="115"/>
      <c r="K90" s="115"/>
    </row>
    <row r="91" spans="3:11" ht="12.75">
      <c r="C91" s="118" t="s">
        <v>150</v>
      </c>
      <c r="E91" s="111">
        <v>25.150424</v>
      </c>
      <c r="G91" s="113"/>
      <c r="I91" s="115"/>
      <c r="K91" s="115"/>
    </row>
    <row r="92" spans="3:11" ht="12.75">
      <c r="C92" s="118" t="s">
        <v>151</v>
      </c>
      <c r="E92" s="111">
        <v>44.438328</v>
      </c>
      <c r="G92" s="113"/>
      <c r="I92" s="115"/>
      <c r="K92" s="115"/>
    </row>
    <row r="93" spans="3:11" ht="12.75">
      <c r="C93" s="118" t="s">
        <v>152</v>
      </c>
      <c r="E93" s="111">
        <v>25.066496</v>
      </c>
      <c r="G93" s="113"/>
      <c r="I93" s="115"/>
      <c r="K93" s="115"/>
    </row>
    <row r="94" spans="3:11" ht="12.75">
      <c r="C94" s="118" t="s">
        <v>153</v>
      </c>
      <c r="E94" s="111">
        <v>20.86344</v>
      </c>
      <c r="G94" s="113"/>
      <c r="I94" s="115"/>
      <c r="K94" s="115"/>
    </row>
    <row r="95" spans="3:11" ht="12.75">
      <c r="C95" s="118" t="s">
        <v>154</v>
      </c>
      <c r="E95" s="111">
        <v>20.926048</v>
      </c>
      <c r="G95" s="113"/>
      <c r="I95" s="115"/>
      <c r="K95" s="115"/>
    </row>
    <row r="96" spans="3:11" ht="12.75">
      <c r="C96" s="118" t="s">
        <v>155</v>
      </c>
      <c r="E96" s="111">
        <v>37.679296</v>
      </c>
      <c r="G96" s="113"/>
      <c r="I96" s="115"/>
      <c r="K96" s="115"/>
    </row>
    <row r="97" spans="3:11" ht="12.75">
      <c r="C97" s="118" t="s">
        <v>156</v>
      </c>
      <c r="E97" s="111">
        <v>37.58224</v>
      </c>
      <c r="G97" s="113"/>
      <c r="I97" s="115"/>
      <c r="K97" s="115"/>
    </row>
    <row r="98" spans="3:11" ht="12.75">
      <c r="C98" s="118" t="s">
        <v>157</v>
      </c>
      <c r="E98" s="111">
        <v>37.61184</v>
      </c>
      <c r="G98" s="113"/>
      <c r="I98" s="115"/>
      <c r="K98" s="115"/>
    </row>
    <row r="99" spans="3:11" ht="12.75">
      <c r="C99" s="118" t="s">
        <v>107</v>
      </c>
      <c r="E99" s="111">
        <v>0</v>
      </c>
      <c r="G99" s="113"/>
      <c r="I99" s="115"/>
      <c r="K99" s="115"/>
    </row>
    <row r="100" spans="3:11" ht="12.75">
      <c r="C100" s="118" t="s">
        <v>158</v>
      </c>
      <c r="E100" s="111">
        <v>30.16692</v>
      </c>
      <c r="G100" s="113"/>
      <c r="I100" s="115"/>
      <c r="K100" s="115"/>
    </row>
    <row r="101" spans="3:11" ht="12.75">
      <c r="C101" s="118" t="s">
        <v>159</v>
      </c>
      <c r="E101" s="111">
        <v>35.605352</v>
      </c>
      <c r="G101" s="113"/>
      <c r="I101" s="115"/>
      <c r="K101" s="115"/>
    </row>
    <row r="102" spans="3:11" ht="12.75">
      <c r="C102" s="118" t="s">
        <v>160</v>
      </c>
      <c r="E102" s="111">
        <v>31.477</v>
      </c>
      <c r="G102" s="113"/>
      <c r="I102" s="115"/>
      <c r="K102" s="115"/>
    </row>
    <row r="103" spans="3:11" ht="12.75">
      <c r="C103" s="118" t="s">
        <v>161</v>
      </c>
      <c r="E103" s="111">
        <v>49.3284</v>
      </c>
      <c r="G103" s="113"/>
      <c r="I103" s="115"/>
      <c r="K103" s="115"/>
    </row>
    <row r="104" spans="1:11" ht="12.75">
      <c r="A104" s="107">
        <v>2</v>
      </c>
      <c r="B104" s="108" t="s">
        <v>162</v>
      </c>
      <c r="C104" s="109" t="s">
        <v>163</v>
      </c>
      <c r="D104" s="110" t="s">
        <v>92</v>
      </c>
      <c r="E104" s="111">
        <v>516.583</v>
      </c>
      <c r="F104" s="112">
        <v>0.00034</v>
      </c>
      <c r="G104" s="113">
        <f>E104*F104</f>
        <v>0.17563822</v>
      </c>
      <c r="I104" s="115"/>
      <c r="J104" s="114"/>
      <c r="K104" s="115"/>
    </row>
    <row r="105" spans="3:11" ht="12.75">
      <c r="C105" s="118" t="s">
        <v>164</v>
      </c>
      <c r="E105" s="111">
        <v>516.583</v>
      </c>
      <c r="G105" s="113"/>
      <c r="I105" s="115"/>
      <c r="K105" s="115"/>
    </row>
    <row r="107" spans="2:3" ht="15">
      <c r="B107" s="106" t="s">
        <v>165</v>
      </c>
      <c r="C107" s="106" t="s">
        <v>166</v>
      </c>
    </row>
    <row r="109" spans="1:11" ht="12.75">
      <c r="A109" s="107">
        <v>1</v>
      </c>
      <c r="B109" s="108" t="s">
        <v>167</v>
      </c>
      <c r="C109" s="109" t="s">
        <v>168</v>
      </c>
      <c r="D109" s="110" t="s">
        <v>92</v>
      </c>
      <c r="E109" s="111">
        <v>74.65</v>
      </c>
      <c r="F109" s="112">
        <v>0.044</v>
      </c>
      <c r="G109" s="113" t="str">
        <f>FIXED(E109*F109,3,TRUE)</f>
        <v>3,285</v>
      </c>
      <c r="I109" s="115"/>
      <c r="J109" s="114"/>
      <c r="K109" s="115"/>
    </row>
    <row r="110" spans="3:11" ht="12.75">
      <c r="C110" s="118" t="s">
        <v>94</v>
      </c>
      <c r="E110" s="111">
        <v>0</v>
      </c>
      <c r="G110" s="113"/>
      <c r="I110" s="115"/>
      <c r="K110" s="115"/>
    </row>
    <row r="111" spans="3:11" ht="12.75">
      <c r="C111" s="118" t="s">
        <v>169</v>
      </c>
      <c r="E111" s="111">
        <v>4.24458</v>
      </c>
      <c r="G111" s="113"/>
      <c r="I111" s="115"/>
      <c r="K111" s="115"/>
    </row>
    <row r="112" spans="3:11" ht="12.75">
      <c r="C112" s="118" t="s">
        <v>170</v>
      </c>
      <c r="E112" s="111">
        <v>7.96968</v>
      </c>
      <c r="G112" s="113"/>
      <c r="I112" s="115"/>
      <c r="K112" s="115"/>
    </row>
    <row r="113" spans="3:11" ht="12.75">
      <c r="C113" s="118" t="s">
        <v>169</v>
      </c>
      <c r="E113" s="111">
        <v>4.24458</v>
      </c>
      <c r="G113" s="113"/>
      <c r="I113" s="115"/>
      <c r="K113" s="115"/>
    </row>
    <row r="114" spans="3:11" ht="12.75">
      <c r="C114" s="118" t="s">
        <v>171</v>
      </c>
      <c r="E114" s="111">
        <v>3.3702</v>
      </c>
      <c r="G114" s="113"/>
      <c r="I114" s="115"/>
      <c r="K114" s="115"/>
    </row>
    <row r="115" spans="3:11" ht="12.75">
      <c r="C115" s="118" t="s">
        <v>169</v>
      </c>
      <c r="E115" s="111">
        <v>4.24458</v>
      </c>
      <c r="G115" s="113"/>
      <c r="I115" s="115"/>
      <c r="K115" s="115"/>
    </row>
    <row r="116" spans="3:11" ht="12.75">
      <c r="C116" s="118" t="s">
        <v>170</v>
      </c>
      <c r="E116" s="111">
        <v>7.96968</v>
      </c>
      <c r="G116" s="113"/>
      <c r="I116" s="115"/>
      <c r="K116" s="115"/>
    </row>
    <row r="117" spans="3:11" ht="12.75">
      <c r="C117" s="118" t="s">
        <v>169</v>
      </c>
      <c r="E117" s="111">
        <v>4.24458</v>
      </c>
      <c r="G117" s="113"/>
      <c r="I117" s="115"/>
      <c r="K117" s="115"/>
    </row>
    <row r="118" spans="3:11" ht="12.75">
      <c r="C118" s="118" t="s">
        <v>172</v>
      </c>
      <c r="E118" s="111">
        <v>3.35173</v>
      </c>
      <c r="G118" s="113"/>
      <c r="I118" s="115"/>
      <c r="K118" s="115"/>
    </row>
    <row r="119" spans="3:11" ht="12.75">
      <c r="C119" s="118" t="s">
        <v>172</v>
      </c>
      <c r="E119" s="111">
        <v>3.35173</v>
      </c>
      <c r="G119" s="113"/>
      <c r="I119" s="115"/>
      <c r="K119" s="115"/>
    </row>
    <row r="120" spans="3:11" ht="12.75">
      <c r="C120" s="118" t="s">
        <v>173</v>
      </c>
      <c r="E120" s="111">
        <v>6.298828</v>
      </c>
      <c r="G120" s="113"/>
      <c r="I120" s="115"/>
      <c r="K120" s="115"/>
    </row>
    <row r="121" spans="3:11" ht="12.75">
      <c r="C121" s="118" t="s">
        <v>173</v>
      </c>
      <c r="E121" s="111">
        <v>6.298828</v>
      </c>
      <c r="G121" s="113"/>
      <c r="I121" s="115"/>
      <c r="K121" s="115"/>
    </row>
    <row r="122" spans="3:11" ht="12.75">
      <c r="C122" s="118" t="s">
        <v>174</v>
      </c>
      <c r="E122" s="111">
        <v>6.298828</v>
      </c>
      <c r="G122" s="113"/>
      <c r="I122" s="115"/>
      <c r="K122" s="115"/>
    </row>
    <row r="123" spans="3:11" ht="12.75">
      <c r="C123" s="118" t="s">
        <v>107</v>
      </c>
      <c r="E123" s="111">
        <v>0</v>
      </c>
      <c r="G123" s="113"/>
      <c r="I123" s="115"/>
      <c r="K123" s="115"/>
    </row>
    <row r="124" spans="3:11" ht="12.75">
      <c r="C124" s="118" t="s">
        <v>175</v>
      </c>
      <c r="E124" s="111">
        <v>2.0556</v>
      </c>
      <c r="G124" s="113"/>
      <c r="I124" s="115"/>
      <c r="K124" s="115"/>
    </row>
    <row r="125" spans="3:11" ht="12.75">
      <c r="C125" s="118" t="s">
        <v>176</v>
      </c>
      <c r="E125" s="111">
        <v>3.1924</v>
      </c>
      <c r="G125" s="113"/>
      <c r="I125" s="115"/>
      <c r="K125" s="115"/>
    </row>
    <row r="126" spans="3:11" ht="12.75">
      <c r="C126" s="118" t="s">
        <v>177</v>
      </c>
      <c r="E126" s="111">
        <v>2.7069</v>
      </c>
      <c r="G126" s="113"/>
      <c r="I126" s="115"/>
      <c r="K126" s="115"/>
    </row>
    <row r="127" spans="3:11" ht="12.75">
      <c r="C127" s="118" t="s">
        <v>178</v>
      </c>
      <c r="E127" s="111">
        <v>4.80735</v>
      </c>
      <c r="G127" s="113"/>
      <c r="I127" s="115"/>
      <c r="K127" s="115"/>
    </row>
    <row r="128" spans="1:11" ht="12.75">
      <c r="A128" s="107">
        <v>2</v>
      </c>
      <c r="B128" s="108" t="s">
        <v>179</v>
      </c>
      <c r="C128" s="109" t="s">
        <v>180</v>
      </c>
      <c r="D128" s="110" t="s">
        <v>120</v>
      </c>
      <c r="E128" s="111">
        <v>198.556</v>
      </c>
      <c r="F128" s="112">
        <v>0.00076</v>
      </c>
      <c r="G128" s="113">
        <f>E128*F128</f>
        <v>0.15090256000000002</v>
      </c>
      <c r="I128" s="115"/>
      <c r="J128" s="114"/>
      <c r="K128" s="115"/>
    </row>
    <row r="129" spans="3:11" ht="12.75">
      <c r="C129" s="118" t="s">
        <v>94</v>
      </c>
      <c r="E129" s="111">
        <v>0</v>
      </c>
      <c r="G129" s="113"/>
      <c r="I129" s="115"/>
      <c r="K129" s="115"/>
    </row>
    <row r="130" spans="3:11" ht="12.75">
      <c r="C130" s="118" t="s">
        <v>181</v>
      </c>
      <c r="E130" s="111">
        <v>9.624</v>
      </c>
      <c r="G130" s="113"/>
      <c r="I130" s="115"/>
      <c r="K130" s="115"/>
    </row>
    <row r="131" spans="3:11" ht="12.75">
      <c r="C131" s="118" t="s">
        <v>182</v>
      </c>
      <c r="E131" s="111">
        <v>18.68</v>
      </c>
      <c r="G131" s="113"/>
      <c r="I131" s="115"/>
      <c r="K131" s="115"/>
    </row>
    <row r="132" spans="3:11" ht="12.75">
      <c r="C132" s="118" t="s">
        <v>181</v>
      </c>
      <c r="E132" s="111">
        <v>9.624</v>
      </c>
      <c r="G132" s="113"/>
      <c r="I132" s="115"/>
      <c r="K132" s="115"/>
    </row>
    <row r="133" spans="3:11" ht="12.75">
      <c r="C133" s="118" t="s">
        <v>183</v>
      </c>
      <c r="E133" s="111">
        <v>5.84</v>
      </c>
      <c r="G133" s="113"/>
      <c r="I133" s="115"/>
      <c r="K133" s="115"/>
    </row>
    <row r="134" spans="3:11" ht="12.75">
      <c r="C134" s="118" t="s">
        <v>181</v>
      </c>
      <c r="E134" s="111">
        <v>9.624</v>
      </c>
      <c r="G134" s="113"/>
      <c r="I134" s="115"/>
      <c r="K134" s="115"/>
    </row>
    <row r="135" spans="3:11" ht="12.75">
      <c r="C135" s="118" t="s">
        <v>182</v>
      </c>
      <c r="E135" s="111">
        <v>18.68</v>
      </c>
      <c r="G135" s="113"/>
      <c r="I135" s="115"/>
      <c r="K135" s="115"/>
    </row>
    <row r="136" spans="3:11" ht="12.75">
      <c r="C136" s="118" t="s">
        <v>181</v>
      </c>
      <c r="E136" s="111">
        <v>9.624</v>
      </c>
      <c r="G136" s="113"/>
      <c r="I136" s="115"/>
      <c r="K136" s="115"/>
    </row>
    <row r="137" spans="3:11" ht="12.75">
      <c r="C137" s="118" t="s">
        <v>184</v>
      </c>
      <c r="E137" s="111">
        <v>7.34</v>
      </c>
      <c r="G137" s="113"/>
      <c r="I137" s="115"/>
      <c r="K137" s="115"/>
    </row>
    <row r="138" spans="3:11" ht="12.75">
      <c r="C138" s="118" t="s">
        <v>184</v>
      </c>
      <c r="E138" s="111">
        <v>7.34</v>
      </c>
      <c r="G138" s="113"/>
      <c r="I138" s="115"/>
      <c r="K138" s="115"/>
    </row>
    <row r="139" spans="3:11" ht="12.75">
      <c r="C139" s="118" t="s">
        <v>185</v>
      </c>
      <c r="E139" s="111">
        <v>17.62</v>
      </c>
      <c r="G139" s="113"/>
      <c r="I139" s="115"/>
      <c r="K139" s="115"/>
    </row>
    <row r="140" spans="3:11" ht="12.75">
      <c r="C140" s="118" t="s">
        <v>185</v>
      </c>
      <c r="E140" s="111">
        <v>17.62</v>
      </c>
      <c r="G140" s="113"/>
      <c r="I140" s="115"/>
      <c r="K140" s="115"/>
    </row>
    <row r="141" spans="3:11" ht="12.75">
      <c r="C141" s="118" t="s">
        <v>185</v>
      </c>
      <c r="E141" s="111">
        <v>17.62</v>
      </c>
      <c r="G141" s="113"/>
      <c r="I141" s="115"/>
      <c r="K141" s="115"/>
    </row>
    <row r="142" spans="3:11" ht="12.75">
      <c r="C142" s="118" t="s">
        <v>107</v>
      </c>
      <c r="E142" s="111">
        <v>0</v>
      </c>
      <c r="G142" s="113"/>
      <c r="I142" s="115"/>
      <c r="K142" s="115"/>
    </row>
    <row r="143" spans="3:11" ht="12.75">
      <c r="C143" s="118" t="s">
        <v>186</v>
      </c>
      <c r="E143" s="111">
        <v>8.92</v>
      </c>
      <c r="G143" s="113"/>
      <c r="I143" s="115"/>
      <c r="K143" s="115"/>
    </row>
    <row r="144" spans="3:11" ht="12.75">
      <c r="C144" s="118" t="s">
        <v>187</v>
      </c>
      <c r="E144" s="111">
        <v>11.08</v>
      </c>
      <c r="G144" s="113"/>
      <c r="I144" s="115"/>
      <c r="K144" s="115"/>
    </row>
    <row r="145" spans="3:11" ht="12.75">
      <c r="C145" s="118" t="s">
        <v>188</v>
      </c>
      <c r="E145" s="111">
        <v>9.52</v>
      </c>
      <c r="G145" s="113"/>
      <c r="I145" s="115"/>
      <c r="K145" s="115"/>
    </row>
    <row r="146" spans="3:11" ht="12.75">
      <c r="C146" s="118" t="s">
        <v>189</v>
      </c>
      <c r="E146" s="111">
        <v>19.8</v>
      </c>
      <c r="G146" s="113"/>
      <c r="I146" s="115"/>
      <c r="K146" s="115"/>
    </row>
    <row r="147" spans="1:11" ht="12.75">
      <c r="A147" s="107">
        <v>3</v>
      </c>
      <c r="B147" s="108" t="s">
        <v>190</v>
      </c>
      <c r="C147" s="109" t="s">
        <v>191</v>
      </c>
      <c r="D147" s="110" t="s">
        <v>92</v>
      </c>
      <c r="E147" s="111">
        <v>74.65</v>
      </c>
      <c r="F147" s="112">
        <v>0</v>
      </c>
      <c r="G147" s="113">
        <f>E147*F147</f>
        <v>0</v>
      </c>
      <c r="I147" s="115"/>
      <c r="J147" s="114"/>
      <c r="K147" s="115"/>
    </row>
    <row r="148" spans="3:11" ht="12.75">
      <c r="C148" s="118" t="s">
        <v>192</v>
      </c>
      <c r="E148" s="111">
        <v>74.65</v>
      </c>
      <c r="G148" s="113"/>
      <c r="I148" s="115"/>
      <c r="K148" s="115"/>
    </row>
    <row r="149" spans="1:11" ht="12.75">
      <c r="A149" s="107">
        <v>4</v>
      </c>
      <c r="B149" s="108" t="s">
        <v>193</v>
      </c>
      <c r="C149" s="109" t="s">
        <v>194</v>
      </c>
      <c r="D149" s="110" t="s">
        <v>92</v>
      </c>
      <c r="E149" s="111">
        <v>74.65</v>
      </c>
      <c r="F149" s="112">
        <v>0.01679</v>
      </c>
      <c r="G149" s="113">
        <f>E149*F149</f>
        <v>1.2533735000000001</v>
      </c>
      <c r="I149" s="115"/>
      <c r="J149" s="114"/>
      <c r="K149" s="115"/>
    </row>
    <row r="150" spans="3:11" ht="12.75">
      <c r="C150" s="118" t="s">
        <v>94</v>
      </c>
      <c r="E150" s="111">
        <v>0</v>
      </c>
      <c r="G150" s="113"/>
      <c r="I150" s="115"/>
      <c r="K150" s="115"/>
    </row>
    <row r="151" spans="3:11" ht="12.75">
      <c r="C151" s="118" t="s">
        <v>169</v>
      </c>
      <c r="E151" s="111">
        <v>4.24458</v>
      </c>
      <c r="G151" s="113"/>
      <c r="I151" s="115"/>
      <c r="K151" s="115"/>
    </row>
    <row r="152" spans="3:11" ht="12.75">
      <c r="C152" s="118" t="s">
        <v>170</v>
      </c>
      <c r="E152" s="111">
        <v>7.96968</v>
      </c>
      <c r="G152" s="113"/>
      <c r="I152" s="115"/>
      <c r="K152" s="115"/>
    </row>
    <row r="153" spans="3:11" ht="12.75">
      <c r="C153" s="118" t="s">
        <v>169</v>
      </c>
      <c r="E153" s="111">
        <v>4.24458</v>
      </c>
      <c r="G153" s="113"/>
      <c r="I153" s="115"/>
      <c r="K153" s="115"/>
    </row>
    <row r="154" spans="3:11" ht="12.75">
      <c r="C154" s="118" t="s">
        <v>171</v>
      </c>
      <c r="E154" s="111">
        <v>3.3702</v>
      </c>
      <c r="G154" s="113"/>
      <c r="I154" s="115"/>
      <c r="K154" s="115"/>
    </row>
    <row r="155" spans="3:11" ht="12.75">
      <c r="C155" s="118" t="s">
        <v>169</v>
      </c>
      <c r="E155" s="111">
        <v>4.24458</v>
      </c>
      <c r="G155" s="113"/>
      <c r="I155" s="115"/>
      <c r="K155" s="115"/>
    </row>
    <row r="156" spans="3:11" ht="12.75">
      <c r="C156" s="118" t="s">
        <v>170</v>
      </c>
      <c r="E156" s="111">
        <v>7.96968</v>
      </c>
      <c r="G156" s="113"/>
      <c r="I156" s="115"/>
      <c r="K156" s="115"/>
    </row>
    <row r="157" spans="3:11" ht="12.75">
      <c r="C157" s="118" t="s">
        <v>169</v>
      </c>
      <c r="E157" s="111">
        <v>4.24458</v>
      </c>
      <c r="G157" s="113"/>
      <c r="I157" s="115"/>
      <c r="K157" s="115"/>
    </row>
    <row r="158" spans="3:11" ht="12.75">
      <c r="C158" s="118" t="s">
        <v>172</v>
      </c>
      <c r="E158" s="111">
        <v>3.35173</v>
      </c>
      <c r="G158" s="113"/>
      <c r="I158" s="115"/>
      <c r="K158" s="115"/>
    </row>
    <row r="159" spans="3:11" ht="12.75">
      <c r="C159" s="118" t="s">
        <v>172</v>
      </c>
      <c r="E159" s="111">
        <v>3.35173</v>
      </c>
      <c r="G159" s="113"/>
      <c r="I159" s="115"/>
      <c r="K159" s="115"/>
    </row>
    <row r="160" spans="3:11" ht="12.75">
      <c r="C160" s="118" t="s">
        <v>173</v>
      </c>
      <c r="E160" s="111">
        <v>6.298828</v>
      </c>
      <c r="G160" s="113"/>
      <c r="I160" s="115"/>
      <c r="K160" s="115"/>
    </row>
    <row r="161" spans="3:11" ht="12.75">
      <c r="C161" s="118" t="s">
        <v>173</v>
      </c>
      <c r="E161" s="111">
        <v>6.298828</v>
      </c>
      <c r="G161" s="113"/>
      <c r="I161" s="115"/>
      <c r="K161" s="115"/>
    </row>
    <row r="162" spans="3:11" ht="12.75">
      <c r="C162" s="118" t="s">
        <v>174</v>
      </c>
      <c r="E162" s="111">
        <v>6.298828</v>
      </c>
      <c r="G162" s="113"/>
      <c r="I162" s="115"/>
      <c r="K162" s="115"/>
    </row>
    <row r="163" spans="3:11" ht="12.75">
      <c r="C163" s="118" t="s">
        <v>107</v>
      </c>
      <c r="E163" s="111">
        <v>0</v>
      </c>
      <c r="G163" s="113"/>
      <c r="I163" s="115"/>
      <c r="K163" s="115"/>
    </row>
    <row r="164" spans="3:11" ht="12.75">
      <c r="C164" s="118" t="s">
        <v>175</v>
      </c>
      <c r="E164" s="111">
        <v>2.0556</v>
      </c>
      <c r="G164" s="113"/>
      <c r="I164" s="115"/>
      <c r="K164" s="115"/>
    </row>
    <row r="165" spans="3:11" ht="12.75">
      <c r="C165" s="118" t="s">
        <v>176</v>
      </c>
      <c r="E165" s="111">
        <v>3.1924</v>
      </c>
      <c r="G165" s="113"/>
      <c r="I165" s="115"/>
      <c r="K165" s="115"/>
    </row>
    <row r="166" spans="3:11" ht="12.75">
      <c r="C166" s="118" t="s">
        <v>177</v>
      </c>
      <c r="E166" s="111">
        <v>2.7069</v>
      </c>
      <c r="G166" s="113"/>
      <c r="I166" s="115"/>
      <c r="K166" s="115"/>
    </row>
    <row r="167" spans="3:11" ht="12.75">
      <c r="C167" s="118" t="s">
        <v>178</v>
      </c>
      <c r="E167" s="111">
        <v>4.80735</v>
      </c>
      <c r="G167" s="113"/>
      <c r="I167" s="115"/>
      <c r="K167" s="115"/>
    </row>
    <row r="168" spans="1:11" ht="12.75">
      <c r="A168" s="107">
        <v>5</v>
      </c>
      <c r="B168" s="108" t="s">
        <v>195</v>
      </c>
      <c r="C168" s="109" t="s">
        <v>196</v>
      </c>
      <c r="D168" s="110" t="s">
        <v>134</v>
      </c>
      <c r="E168" s="111">
        <v>1.67</v>
      </c>
      <c r="F168" s="112">
        <v>0</v>
      </c>
      <c r="G168" s="113">
        <f>E168*F168</f>
        <v>0</v>
      </c>
      <c r="I168" s="115"/>
      <c r="J168" s="114"/>
      <c r="K168" s="115"/>
    </row>
    <row r="170" spans="2:3" ht="15">
      <c r="B170" s="106" t="s">
        <v>197</v>
      </c>
      <c r="C170" s="106" t="s">
        <v>198</v>
      </c>
    </row>
    <row r="172" spans="1:11" ht="12.75">
      <c r="A172" s="107">
        <v>1</v>
      </c>
      <c r="B172" s="108" t="s">
        <v>199</v>
      </c>
      <c r="C172" s="109" t="s">
        <v>200</v>
      </c>
      <c r="D172" s="110" t="s">
        <v>92</v>
      </c>
      <c r="E172" s="111">
        <v>106.5</v>
      </c>
      <c r="F172" s="112">
        <v>4E-05</v>
      </c>
      <c r="G172" s="113">
        <f>E172*F172</f>
        <v>0.004260000000000001</v>
      </c>
      <c r="I172" s="115"/>
      <c r="J172" s="114"/>
      <c r="K172" s="115"/>
    </row>
    <row r="173" spans="3:11" ht="12.75">
      <c r="C173" s="118" t="s">
        <v>201</v>
      </c>
      <c r="E173" s="111">
        <v>106.5</v>
      </c>
      <c r="G173" s="113"/>
      <c r="I173" s="115"/>
      <c r="K173" s="115"/>
    </row>
    <row r="175" spans="2:3" ht="15">
      <c r="B175" s="106" t="s">
        <v>202</v>
      </c>
      <c r="C175" s="106" t="s">
        <v>203</v>
      </c>
    </row>
    <row r="177" spans="1:11" ht="12.75">
      <c r="A177" s="107">
        <v>1</v>
      </c>
      <c r="B177" s="108" t="s">
        <v>204</v>
      </c>
      <c r="C177" s="109" t="s">
        <v>205</v>
      </c>
      <c r="D177" s="110" t="s">
        <v>92</v>
      </c>
      <c r="E177" s="111">
        <v>53.504</v>
      </c>
      <c r="F177" s="112">
        <v>0.00618</v>
      </c>
      <c r="G177" s="113">
        <f>E177*F177</f>
        <v>0.33065471999999996</v>
      </c>
      <c r="I177" s="115"/>
      <c r="J177" s="114"/>
      <c r="K177" s="115"/>
    </row>
    <row r="178" spans="3:11" ht="12.75">
      <c r="C178" s="118" t="s">
        <v>206</v>
      </c>
      <c r="E178" s="111">
        <v>31.695</v>
      </c>
      <c r="G178" s="113"/>
      <c r="I178" s="115"/>
      <c r="K178" s="115"/>
    </row>
    <row r="179" spans="3:11" ht="12.75">
      <c r="C179" s="118" t="s">
        <v>207</v>
      </c>
      <c r="E179" s="111">
        <v>21.8085</v>
      </c>
      <c r="G179" s="113"/>
      <c r="I179" s="115"/>
      <c r="K179" s="115"/>
    </row>
    <row r="181" spans="2:3" ht="15">
      <c r="B181" s="106" t="s">
        <v>208</v>
      </c>
      <c r="C181" s="106" t="s">
        <v>209</v>
      </c>
    </row>
    <row r="183" spans="1:11" ht="12.75">
      <c r="A183" s="107">
        <v>1</v>
      </c>
      <c r="B183" s="108" t="s">
        <v>210</v>
      </c>
      <c r="C183" s="109" t="s">
        <v>211</v>
      </c>
      <c r="D183" s="110" t="s">
        <v>212</v>
      </c>
      <c r="E183" s="111">
        <v>3.285</v>
      </c>
      <c r="F183" s="112">
        <v>0</v>
      </c>
      <c r="G183" s="113" t="str">
        <f>FIXED(E183*F183,3,TRUE)</f>
        <v>0,000</v>
      </c>
      <c r="I183" s="115"/>
      <c r="J183" s="114"/>
      <c r="K183" s="115"/>
    </row>
    <row r="184" spans="1:11" ht="12.75">
      <c r="A184" s="107">
        <v>2</v>
      </c>
      <c r="B184" s="108" t="s">
        <v>213</v>
      </c>
      <c r="C184" s="109" t="s">
        <v>214</v>
      </c>
      <c r="D184" s="110" t="s">
        <v>212</v>
      </c>
      <c r="E184" s="111">
        <v>13.14</v>
      </c>
      <c r="F184" s="112">
        <v>0</v>
      </c>
      <c r="G184" s="113" t="str">
        <f>FIXED(E184*F184,3,TRUE)</f>
        <v>0,000</v>
      </c>
      <c r="I184" s="115"/>
      <c r="J184" s="114"/>
      <c r="K184" s="115"/>
    </row>
    <row r="185" spans="1:11" ht="12.75">
      <c r="A185" s="107">
        <v>3</v>
      </c>
      <c r="B185" s="108" t="s">
        <v>215</v>
      </c>
      <c r="C185" s="109" t="s">
        <v>216</v>
      </c>
      <c r="D185" s="110" t="s">
        <v>21</v>
      </c>
      <c r="E185" s="111">
        <v>3.285</v>
      </c>
      <c r="F185" s="112">
        <v>0</v>
      </c>
      <c r="G185" s="113" t="str">
        <f>FIXED(E185*F185,3,TRUE)</f>
        <v>0,000</v>
      </c>
      <c r="I185" s="115"/>
      <c r="J185" s="114"/>
      <c r="K185" s="115"/>
    </row>
    <row r="186" spans="1:11" ht="12.75">
      <c r="A186" s="107">
        <v>4</v>
      </c>
      <c r="B186" s="108" t="s">
        <v>217</v>
      </c>
      <c r="C186" s="109" t="s">
        <v>218</v>
      </c>
      <c r="D186" s="110" t="s">
        <v>212</v>
      </c>
      <c r="E186" s="111">
        <v>3.285</v>
      </c>
      <c r="F186" s="112">
        <v>0</v>
      </c>
      <c r="G186" s="113" t="str">
        <f>FIXED(E186*F186,3,TRUE)</f>
        <v>0,000</v>
      </c>
      <c r="I186" s="115"/>
      <c r="J186" s="114"/>
      <c r="K186" s="115"/>
    </row>
    <row r="187" spans="1:11" ht="12.75">
      <c r="A187" s="107">
        <v>5</v>
      </c>
      <c r="B187" s="108" t="s">
        <v>219</v>
      </c>
      <c r="C187" s="109" t="s">
        <v>220</v>
      </c>
      <c r="D187" s="110" t="s">
        <v>212</v>
      </c>
      <c r="E187" s="111">
        <v>26.28</v>
      </c>
      <c r="F187" s="112">
        <v>0</v>
      </c>
      <c r="G187" s="113" t="str">
        <f>FIXED(E187*F187,3,TRUE)</f>
        <v>0,000</v>
      </c>
      <c r="I187" s="115"/>
      <c r="J187" s="114"/>
      <c r="K187" s="115"/>
    </row>
    <row r="189" spans="2:3" ht="15">
      <c r="B189" s="106" t="s">
        <v>221</v>
      </c>
      <c r="C189" s="106" t="s">
        <v>222</v>
      </c>
    </row>
    <row r="191" spans="1:11" ht="12.75">
      <c r="A191" s="107">
        <v>1</v>
      </c>
      <c r="B191" s="108" t="s">
        <v>223</v>
      </c>
      <c r="C191" s="109" t="s">
        <v>224</v>
      </c>
      <c r="D191" s="110" t="s">
        <v>212</v>
      </c>
      <c r="E191" s="111">
        <v>0.345</v>
      </c>
      <c r="F191" s="112">
        <v>0</v>
      </c>
      <c r="G191" s="113">
        <f>E191*F191</f>
        <v>0</v>
      </c>
      <c r="I191" s="115"/>
      <c r="J191" s="114"/>
      <c r="K191" s="115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13">
      <selection activeCell="J16" sqref="J16:K16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22" t="s">
        <v>67</v>
      </c>
      <c r="B1" s="223"/>
      <c r="C1" s="224"/>
      <c r="D1" s="224"/>
      <c r="E1" s="224"/>
      <c r="F1" s="224"/>
      <c r="G1" s="224"/>
      <c r="H1" s="224"/>
      <c r="I1" s="224"/>
      <c r="J1" s="224"/>
      <c r="K1" s="225"/>
    </row>
    <row r="2" spans="1:11" ht="15.75" customHeight="1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ht="15.75" customHeigh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15.75" customHeight="1" thickBo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15.75" customHeight="1">
      <c r="A5" s="97" t="s">
        <v>39</v>
      </c>
      <c r="B5" s="98"/>
      <c r="C5" s="218" t="s">
        <v>85</v>
      </c>
      <c r="D5" s="219"/>
      <c r="E5" s="219"/>
      <c r="F5" s="219"/>
      <c r="G5" s="219"/>
      <c r="H5" s="219"/>
      <c r="I5" s="219"/>
      <c r="J5" s="219"/>
      <c r="K5" s="220"/>
    </row>
    <row r="6" spans="1:11" ht="15.75" customHeight="1">
      <c r="A6" s="93" t="s">
        <v>40</v>
      </c>
      <c r="B6" s="94"/>
      <c r="C6" s="137" t="s">
        <v>87</v>
      </c>
      <c r="D6" s="144"/>
      <c r="E6" s="144"/>
      <c r="F6" s="144"/>
      <c r="G6" s="144"/>
      <c r="H6" s="144"/>
      <c r="I6" s="144"/>
      <c r="J6" s="144"/>
      <c r="K6" s="221"/>
    </row>
    <row r="7" spans="1:11" ht="15.75" customHeight="1">
      <c r="A7" s="235"/>
      <c r="B7" s="236"/>
      <c r="C7" s="236"/>
      <c r="D7" s="236"/>
      <c r="E7" s="236"/>
      <c r="F7" s="236"/>
      <c r="G7" s="236"/>
      <c r="H7" s="148" t="s">
        <v>54</v>
      </c>
      <c r="I7" s="205"/>
      <c r="J7" s="148" t="s">
        <v>55</v>
      </c>
      <c r="K7" s="149"/>
    </row>
    <row r="8" spans="1:11" ht="15.75" customHeight="1">
      <c r="A8" s="93" t="s">
        <v>41</v>
      </c>
      <c r="B8" s="94"/>
      <c r="C8" s="137"/>
      <c r="D8" s="144"/>
      <c r="E8" s="144"/>
      <c r="F8" s="144"/>
      <c r="G8" s="138"/>
      <c r="H8" s="137"/>
      <c r="I8" s="138"/>
      <c r="J8" s="135"/>
      <c r="K8" s="136"/>
    </row>
    <row r="9" spans="1:11" ht="15.75" customHeight="1">
      <c r="A9" s="93" t="s">
        <v>42</v>
      </c>
      <c r="B9" s="94"/>
      <c r="C9" s="137"/>
      <c r="D9" s="144"/>
      <c r="E9" s="144"/>
      <c r="F9" s="144"/>
      <c r="G9" s="138"/>
      <c r="H9" s="137"/>
      <c r="I9" s="138"/>
      <c r="J9" s="135"/>
      <c r="K9" s="136"/>
    </row>
    <row r="10" spans="1:11" ht="15.75" customHeight="1">
      <c r="A10" s="93" t="s">
        <v>43</v>
      </c>
      <c r="B10" s="94"/>
      <c r="C10" s="137"/>
      <c r="D10" s="144"/>
      <c r="E10" s="144"/>
      <c r="F10" s="144"/>
      <c r="G10" s="138"/>
      <c r="H10" s="137"/>
      <c r="I10" s="138"/>
      <c r="J10" s="135"/>
      <c r="K10" s="136"/>
    </row>
    <row r="11" spans="1:11" ht="15.75" customHeight="1">
      <c r="A11" s="93" t="s">
        <v>44</v>
      </c>
      <c r="B11" s="94"/>
      <c r="C11" s="137"/>
      <c r="D11" s="144"/>
      <c r="E11" s="144"/>
      <c r="F11" s="144"/>
      <c r="G11" s="138"/>
      <c r="H11" s="137"/>
      <c r="I11" s="138"/>
      <c r="J11" s="135"/>
      <c r="K11" s="136"/>
    </row>
    <row r="12" spans="1:11" ht="15.75" customHeight="1">
      <c r="A12" s="93" t="s">
        <v>45</v>
      </c>
      <c r="B12" s="94"/>
      <c r="C12" s="137"/>
      <c r="D12" s="144"/>
      <c r="E12" s="144"/>
      <c r="F12" s="144"/>
      <c r="G12" s="138"/>
      <c r="H12" s="137"/>
      <c r="I12" s="138"/>
      <c r="J12" s="135"/>
      <c r="K12" s="136"/>
    </row>
    <row r="13" spans="1:11" ht="15.75" customHeight="1">
      <c r="A13" s="93" t="s">
        <v>46</v>
      </c>
      <c r="B13" s="94"/>
      <c r="C13" s="137"/>
      <c r="D13" s="144"/>
      <c r="E13" s="144"/>
      <c r="F13" s="144"/>
      <c r="G13" s="138"/>
      <c r="H13" s="137"/>
      <c r="I13" s="138"/>
      <c r="J13" s="135"/>
      <c r="K13" s="136"/>
    </row>
    <row r="14" spans="1:11" ht="15.75" customHeight="1">
      <c r="A14" s="93" t="s">
        <v>47</v>
      </c>
      <c r="B14" s="94"/>
      <c r="C14" s="137"/>
      <c r="D14" s="144"/>
      <c r="E14" s="144"/>
      <c r="F14" s="144"/>
      <c r="G14" s="138"/>
      <c r="H14" s="137"/>
      <c r="I14" s="138"/>
      <c r="J14" s="135"/>
      <c r="K14" s="136"/>
    </row>
    <row r="15" spans="1:11" ht="15.75" customHeight="1">
      <c r="A15" s="93" t="s">
        <v>48</v>
      </c>
      <c r="B15" s="94"/>
      <c r="C15" s="137"/>
      <c r="D15" s="138"/>
      <c r="E15" s="81" t="s">
        <v>53</v>
      </c>
      <c r="F15" s="140">
        <v>0</v>
      </c>
      <c r="G15" s="140"/>
      <c r="H15" s="143" t="s">
        <v>82</v>
      </c>
      <c r="I15" s="143"/>
      <c r="J15" s="140">
        <v>0</v>
      </c>
      <c r="K15" s="141"/>
    </row>
    <row r="16" spans="1:11" ht="15.75" customHeight="1">
      <c r="A16" s="93" t="s">
        <v>49</v>
      </c>
      <c r="B16" s="94"/>
      <c r="C16" s="137"/>
      <c r="D16" s="138"/>
      <c r="E16" s="81" t="s">
        <v>52</v>
      </c>
      <c r="F16" s="206"/>
      <c r="G16" s="206"/>
      <c r="H16" s="139" t="s">
        <v>81</v>
      </c>
      <c r="I16" s="139"/>
      <c r="J16" s="139"/>
      <c r="K16" s="142"/>
    </row>
    <row r="17" spans="1:11" ht="15.75" customHeight="1" thickBot="1">
      <c r="A17" s="95" t="s">
        <v>50</v>
      </c>
      <c r="B17" s="96"/>
      <c r="C17" s="145"/>
      <c r="D17" s="204"/>
      <c r="E17" s="82" t="s">
        <v>51</v>
      </c>
      <c r="F17" s="145"/>
      <c r="G17" s="204"/>
      <c r="H17" s="145"/>
      <c r="I17" s="146"/>
      <c r="J17" s="146"/>
      <c r="K17" s="147"/>
    </row>
    <row r="18" spans="1:11" ht="21" customHeight="1" thickBot="1">
      <c r="A18" s="232" t="s">
        <v>56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4"/>
    </row>
    <row r="19" spans="1:11" ht="21.75" customHeight="1" thickBot="1">
      <c r="A19" s="211" t="s">
        <v>57</v>
      </c>
      <c r="B19" s="212"/>
      <c r="C19" s="212"/>
      <c r="D19" s="212"/>
      <c r="E19" s="213"/>
      <c r="F19" s="72"/>
      <c r="G19" s="214" t="s">
        <v>58</v>
      </c>
      <c r="H19" s="212"/>
      <c r="I19" s="212"/>
      <c r="J19" s="212"/>
      <c r="K19" s="215"/>
    </row>
    <row r="20" spans="1:11" ht="15.75" customHeight="1">
      <c r="A20" s="70">
        <v>1</v>
      </c>
      <c r="B20" s="207" t="s">
        <v>59</v>
      </c>
      <c r="C20" s="208"/>
      <c r="D20" s="99" t="s">
        <v>35</v>
      </c>
      <c r="E20" s="83">
        <v>0</v>
      </c>
      <c r="F20" s="71">
        <v>13</v>
      </c>
      <c r="G20" s="155"/>
      <c r="H20" s="156"/>
      <c r="I20" s="156"/>
      <c r="J20" s="157"/>
      <c r="K20" s="87">
        <v>0</v>
      </c>
    </row>
    <row r="21" spans="1:11" ht="15.75" customHeight="1">
      <c r="A21" s="67">
        <v>2</v>
      </c>
      <c r="B21" s="209"/>
      <c r="C21" s="210"/>
      <c r="D21" s="81" t="s">
        <v>36</v>
      </c>
      <c r="E21" s="84">
        <v>0</v>
      </c>
      <c r="F21" s="68">
        <v>14</v>
      </c>
      <c r="G21" s="137"/>
      <c r="H21" s="144"/>
      <c r="I21" s="144"/>
      <c r="J21" s="138"/>
      <c r="K21" s="88">
        <v>0</v>
      </c>
    </row>
    <row r="22" spans="1:11" ht="15.75" customHeight="1">
      <c r="A22" s="67">
        <v>3</v>
      </c>
      <c r="B22" s="216" t="s">
        <v>60</v>
      </c>
      <c r="C22" s="217"/>
      <c r="D22" s="81" t="s">
        <v>61</v>
      </c>
      <c r="E22" s="84"/>
      <c r="F22" s="68">
        <v>15</v>
      </c>
      <c r="G22" s="137"/>
      <c r="H22" s="144"/>
      <c r="I22" s="144"/>
      <c r="J22" s="138"/>
      <c r="K22" s="88">
        <v>0</v>
      </c>
    </row>
    <row r="23" spans="1:11" ht="15.75" customHeight="1" thickBot="1">
      <c r="A23" s="67">
        <v>4</v>
      </c>
      <c r="B23" s="209"/>
      <c r="C23" s="210"/>
      <c r="D23" s="81" t="s">
        <v>62</v>
      </c>
      <c r="E23" s="85"/>
      <c r="F23" s="69">
        <v>16</v>
      </c>
      <c r="G23" s="137"/>
      <c r="H23" s="144"/>
      <c r="I23" s="144"/>
      <c r="J23" s="138"/>
      <c r="K23" s="88">
        <v>0</v>
      </c>
    </row>
    <row r="24" spans="1:11" ht="15.75" customHeight="1" thickBot="1">
      <c r="A24" s="67">
        <v>5</v>
      </c>
      <c r="B24" s="188" t="s">
        <v>68</v>
      </c>
      <c r="C24" s="189"/>
      <c r="D24" s="190"/>
      <c r="E24" s="86">
        <f>SUM(E20:E23)</f>
        <v>0</v>
      </c>
      <c r="F24" s="73">
        <v>17</v>
      </c>
      <c r="G24" s="137"/>
      <c r="H24" s="144"/>
      <c r="I24" s="144"/>
      <c r="J24" s="138"/>
      <c r="K24" s="88">
        <v>0</v>
      </c>
    </row>
    <row r="25" spans="1:11" ht="15.75" customHeight="1">
      <c r="A25" s="67">
        <v>6</v>
      </c>
      <c r="B25" s="185" t="s">
        <v>69</v>
      </c>
      <c r="C25" s="186"/>
      <c r="D25" s="187"/>
      <c r="E25" s="83">
        <v>0</v>
      </c>
      <c r="F25" s="69">
        <v>18</v>
      </c>
      <c r="G25" s="137"/>
      <c r="H25" s="144"/>
      <c r="I25" s="144"/>
      <c r="J25" s="138"/>
      <c r="K25" s="88">
        <v>0</v>
      </c>
    </row>
    <row r="26" spans="1:11" ht="15.75" customHeight="1" thickBot="1">
      <c r="A26" s="67">
        <v>7</v>
      </c>
      <c r="B26" s="185" t="s">
        <v>70</v>
      </c>
      <c r="C26" s="186"/>
      <c r="D26" s="187"/>
      <c r="E26" s="85">
        <v>0</v>
      </c>
      <c r="F26" s="69">
        <v>19</v>
      </c>
      <c r="G26" s="137"/>
      <c r="H26" s="144"/>
      <c r="I26" s="144"/>
      <c r="J26" s="138"/>
      <c r="K26" s="88">
        <v>0</v>
      </c>
    </row>
    <row r="27" spans="1:11" ht="15.75" customHeight="1" thickBot="1">
      <c r="A27" s="67">
        <v>8</v>
      </c>
      <c r="B27" s="188" t="s">
        <v>71</v>
      </c>
      <c r="C27" s="189"/>
      <c r="D27" s="190"/>
      <c r="E27" s="86">
        <f>SUM(E24:E26)</f>
        <v>0</v>
      </c>
      <c r="F27" s="73">
        <v>20</v>
      </c>
      <c r="G27" s="137"/>
      <c r="H27" s="144"/>
      <c r="I27" s="144"/>
      <c r="J27" s="138"/>
      <c r="K27" s="88">
        <v>0</v>
      </c>
    </row>
    <row r="28" spans="1:11" ht="15.75" customHeight="1">
      <c r="A28" s="67">
        <v>9</v>
      </c>
      <c r="B28" s="185" t="s">
        <v>72</v>
      </c>
      <c r="C28" s="186"/>
      <c r="D28" s="187"/>
      <c r="E28" s="83">
        <v>0</v>
      </c>
      <c r="F28" s="69">
        <v>21</v>
      </c>
      <c r="G28" s="137"/>
      <c r="H28" s="144"/>
      <c r="I28" s="144"/>
      <c r="J28" s="138"/>
      <c r="K28" s="88">
        <v>0</v>
      </c>
    </row>
    <row r="29" spans="1:11" ht="15.75" customHeight="1">
      <c r="A29" s="67">
        <v>10</v>
      </c>
      <c r="B29" s="185" t="s">
        <v>73</v>
      </c>
      <c r="C29" s="186"/>
      <c r="D29" s="187"/>
      <c r="E29" s="84">
        <v>0</v>
      </c>
      <c r="F29" s="69">
        <v>22</v>
      </c>
      <c r="G29" s="137"/>
      <c r="H29" s="144"/>
      <c r="I29" s="144"/>
      <c r="J29" s="138"/>
      <c r="K29" s="88">
        <v>0</v>
      </c>
    </row>
    <row r="30" spans="1:11" ht="15.75" customHeight="1" thickBot="1">
      <c r="A30" s="67">
        <v>11</v>
      </c>
      <c r="B30" s="185" t="s">
        <v>74</v>
      </c>
      <c r="C30" s="186"/>
      <c r="D30" s="187"/>
      <c r="E30" s="85">
        <v>0</v>
      </c>
      <c r="F30" s="69">
        <v>23</v>
      </c>
      <c r="G30" s="137"/>
      <c r="H30" s="144"/>
      <c r="I30" s="144"/>
      <c r="J30" s="138"/>
      <c r="K30" s="88">
        <v>0</v>
      </c>
    </row>
    <row r="31" spans="1:11" ht="15.75" customHeight="1" thickBot="1">
      <c r="A31" s="76">
        <v>12</v>
      </c>
      <c r="B31" s="188" t="s">
        <v>75</v>
      </c>
      <c r="C31" s="189"/>
      <c r="D31" s="190"/>
      <c r="E31" s="92">
        <f>SUM(E27:E30)</f>
        <v>0</v>
      </c>
      <c r="F31" s="77">
        <v>24</v>
      </c>
      <c r="G31" s="206"/>
      <c r="H31" s="206"/>
      <c r="I31" s="206"/>
      <c r="J31" s="206"/>
      <c r="K31" s="89">
        <v>0</v>
      </c>
    </row>
    <row r="32" spans="1:11" ht="15.75" customHeight="1" thickBot="1">
      <c r="A32" s="78"/>
      <c r="B32" s="237"/>
      <c r="C32" s="238"/>
      <c r="D32" s="239"/>
      <c r="E32" s="80"/>
      <c r="F32" s="79">
        <v>25</v>
      </c>
      <c r="G32" s="158" t="s">
        <v>76</v>
      </c>
      <c r="H32" s="159"/>
      <c r="I32" s="159"/>
      <c r="J32" s="102"/>
      <c r="K32" s="90">
        <f>SUM(K20:K31)</f>
        <v>0</v>
      </c>
    </row>
    <row r="33" spans="1:11" ht="15.75" customHeight="1" thickBot="1">
      <c r="A33" s="199"/>
      <c r="B33" s="200"/>
      <c r="C33" s="200"/>
      <c r="D33" s="200"/>
      <c r="E33" s="200"/>
      <c r="F33" s="160" t="s">
        <v>63</v>
      </c>
      <c r="G33" s="161"/>
      <c r="H33" s="161"/>
      <c r="I33" s="161"/>
      <c r="J33" s="162"/>
      <c r="K33" s="163"/>
    </row>
    <row r="34" spans="1:11" ht="15.75" customHeight="1" thickBot="1">
      <c r="A34" s="199"/>
      <c r="B34" s="200"/>
      <c r="C34" s="200"/>
      <c r="D34" s="200"/>
      <c r="E34" s="200"/>
      <c r="F34" s="74">
        <v>26</v>
      </c>
      <c r="G34" s="240" t="s">
        <v>77</v>
      </c>
      <c r="H34" s="240"/>
      <c r="I34" s="240"/>
      <c r="J34" s="188"/>
      <c r="K34" s="92">
        <f>E31+K32</f>
        <v>0</v>
      </c>
    </row>
    <row r="35" spans="1:11" ht="15.75" customHeight="1">
      <c r="A35" s="199"/>
      <c r="B35" s="200"/>
      <c r="C35" s="200"/>
      <c r="D35" s="200"/>
      <c r="E35" s="200"/>
      <c r="F35" s="74">
        <v>27</v>
      </c>
      <c r="G35" s="143" t="s">
        <v>225</v>
      </c>
      <c r="H35" s="143"/>
      <c r="I35" s="143"/>
      <c r="J35" s="143"/>
      <c r="K35" s="103"/>
    </row>
    <row r="36" spans="1:11" ht="15.75" customHeight="1">
      <c r="A36" s="199"/>
      <c r="B36" s="200"/>
      <c r="C36" s="200"/>
      <c r="D36" s="200"/>
      <c r="E36" s="200"/>
      <c r="F36" s="74">
        <v>28</v>
      </c>
      <c r="G36" s="139" t="s">
        <v>227</v>
      </c>
      <c r="H36" s="143"/>
      <c r="I36" s="143"/>
      <c r="J36" s="143"/>
      <c r="K36" s="104">
        <v>0</v>
      </c>
    </row>
    <row r="37" spans="1:11" ht="15.75" customHeight="1" thickBot="1">
      <c r="A37" s="199"/>
      <c r="B37" s="200"/>
      <c r="C37" s="200"/>
      <c r="D37" s="200"/>
      <c r="E37" s="200"/>
      <c r="F37" s="74">
        <v>29</v>
      </c>
      <c r="G37" s="139" t="s">
        <v>226</v>
      </c>
      <c r="H37" s="143"/>
      <c r="I37" s="143"/>
      <c r="J37" s="143"/>
      <c r="K37" s="104">
        <v>0</v>
      </c>
    </row>
    <row r="38" spans="1:11" ht="15.75" customHeight="1" thickBot="1">
      <c r="A38" s="199"/>
      <c r="B38" s="200"/>
      <c r="C38" s="200"/>
      <c r="D38" s="200"/>
      <c r="E38" s="200"/>
      <c r="F38" s="75">
        <v>30</v>
      </c>
      <c r="G38" s="153" t="s">
        <v>83</v>
      </c>
      <c r="H38" s="153"/>
      <c r="I38" s="153"/>
      <c r="J38" s="154"/>
      <c r="K38" s="92">
        <f>SUM(K34:K37)</f>
        <v>0</v>
      </c>
    </row>
    <row r="39" spans="1:11" ht="15.75" customHeight="1">
      <c r="A39" s="201"/>
      <c r="B39" s="202"/>
      <c r="C39" s="202"/>
      <c r="D39" s="202"/>
      <c r="E39" s="202"/>
      <c r="F39" s="202"/>
      <c r="G39" s="202"/>
      <c r="H39" s="202"/>
      <c r="I39" s="202"/>
      <c r="J39" s="202"/>
      <c r="K39" s="203"/>
    </row>
    <row r="40" spans="1:11" ht="15.75" customHeight="1">
      <c r="A40" s="100"/>
      <c r="B40" s="101"/>
      <c r="C40" s="91"/>
      <c r="D40" s="194"/>
      <c r="E40" s="195"/>
      <c r="F40" s="150" t="s">
        <v>78</v>
      </c>
      <c r="G40" s="151"/>
      <c r="H40" s="152"/>
      <c r="I40" s="170" t="s">
        <v>86</v>
      </c>
      <c r="J40" s="171"/>
      <c r="K40" s="172"/>
    </row>
    <row r="41" spans="1:11" ht="15.75" customHeight="1">
      <c r="A41" s="173"/>
      <c r="B41" s="174"/>
      <c r="C41" s="175"/>
      <c r="D41" s="196"/>
      <c r="E41" s="197"/>
      <c r="F41" s="150" t="s">
        <v>79</v>
      </c>
      <c r="G41" s="151"/>
      <c r="H41" s="152"/>
      <c r="I41" s="170">
        <v>3</v>
      </c>
      <c r="J41" s="171"/>
      <c r="K41" s="172"/>
    </row>
    <row r="42" spans="1:11" ht="15.75" customHeight="1">
      <c r="A42" s="176"/>
      <c r="B42" s="177"/>
      <c r="C42" s="178"/>
      <c r="D42" s="196"/>
      <c r="E42" s="197"/>
      <c r="F42" s="150" t="s">
        <v>80</v>
      </c>
      <c r="G42" s="151"/>
      <c r="H42" s="152"/>
      <c r="I42" s="164"/>
      <c r="J42" s="165"/>
      <c r="K42" s="166"/>
    </row>
    <row r="43" spans="1:11" ht="15.75" customHeight="1">
      <c r="A43" s="179"/>
      <c r="B43" s="180"/>
      <c r="C43" s="181"/>
      <c r="D43" s="196"/>
      <c r="E43" s="197"/>
      <c r="F43" s="150"/>
      <c r="G43" s="151"/>
      <c r="H43" s="152"/>
      <c r="I43" s="170"/>
      <c r="J43" s="171"/>
      <c r="K43" s="172"/>
    </row>
    <row r="44" spans="1:11" ht="15.75" customHeight="1" thickBot="1">
      <c r="A44" s="191" t="s">
        <v>64</v>
      </c>
      <c r="B44" s="192"/>
      <c r="C44" s="193"/>
      <c r="D44" s="198" t="s">
        <v>65</v>
      </c>
      <c r="E44" s="193"/>
      <c r="F44" s="182" t="s">
        <v>66</v>
      </c>
      <c r="G44" s="183"/>
      <c r="H44" s="184"/>
      <c r="I44" s="167"/>
      <c r="J44" s="168"/>
      <c r="K44" s="169"/>
    </row>
  </sheetData>
  <sheetProtection/>
  <mergeCells count="88"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  <mergeCell ref="A7:G7"/>
    <mergeCell ref="C8:G8"/>
    <mergeCell ref="C9:G9"/>
    <mergeCell ref="C10:G10"/>
    <mergeCell ref="C11:G11"/>
    <mergeCell ref="C12:G12"/>
    <mergeCell ref="C13:G13"/>
    <mergeCell ref="B22:C23"/>
    <mergeCell ref="B24:D24"/>
    <mergeCell ref="C5:K5"/>
    <mergeCell ref="C6:K6"/>
    <mergeCell ref="A1:K4"/>
    <mergeCell ref="A18:K18"/>
    <mergeCell ref="F17:G17"/>
    <mergeCell ref="C14:G14"/>
    <mergeCell ref="C16:D16"/>
    <mergeCell ref="C17:D17"/>
    <mergeCell ref="H7:I7"/>
    <mergeCell ref="H8:I8"/>
    <mergeCell ref="C15:D15"/>
    <mergeCell ref="B31:D31"/>
    <mergeCell ref="F15:G15"/>
    <mergeCell ref="F16:G16"/>
    <mergeCell ref="B20:C21"/>
    <mergeCell ref="A19:E19"/>
    <mergeCell ref="G19:K19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F33:K33"/>
    <mergeCell ref="I42:K42"/>
    <mergeCell ref="I44:K44"/>
    <mergeCell ref="I43:K43"/>
    <mergeCell ref="A41:C41"/>
    <mergeCell ref="A42:C43"/>
    <mergeCell ref="F44:H44"/>
    <mergeCell ref="F42:H42"/>
    <mergeCell ref="I41:K41"/>
    <mergeCell ref="F43:H43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H9:I9"/>
    <mergeCell ref="H10:I10"/>
    <mergeCell ref="H11:I11"/>
    <mergeCell ref="H12:I12"/>
    <mergeCell ref="J7:K7"/>
    <mergeCell ref="J8:K8"/>
    <mergeCell ref="J9:K9"/>
    <mergeCell ref="J10:K10"/>
    <mergeCell ref="J12:K12"/>
    <mergeCell ref="G26:J26"/>
    <mergeCell ref="G27:J27"/>
    <mergeCell ref="G28:J28"/>
    <mergeCell ref="H17:K17"/>
    <mergeCell ref="G25:J25"/>
    <mergeCell ref="G24:J24"/>
    <mergeCell ref="J13:K13"/>
    <mergeCell ref="J14:K14"/>
    <mergeCell ref="H13:I13"/>
    <mergeCell ref="H14:I14"/>
    <mergeCell ref="H16:I16"/>
    <mergeCell ref="J15:K15"/>
    <mergeCell ref="J16:K16"/>
    <mergeCell ref="H15:I15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kotas</cp:lastModifiedBy>
  <cp:lastPrinted>2003-02-27T17:49:46Z</cp:lastPrinted>
  <dcterms:created xsi:type="dcterms:W3CDTF">2000-09-05T09:25:34Z</dcterms:created>
  <dcterms:modified xsi:type="dcterms:W3CDTF">2014-05-14T07:38:43Z</dcterms:modified>
  <cp:category/>
  <cp:version/>
  <cp:contentType/>
  <cp:contentStatus/>
</cp:coreProperties>
</file>