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330" windowWidth="22695" windowHeight="927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'Položky'!$A$1:$G$328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52511"/>
</workbook>
</file>

<file path=xl/sharedStrings.xml><?xml version="1.0" encoding="utf-8"?>
<sst xmlns="http://schemas.openxmlformats.org/spreadsheetml/2006/main" count="854" uniqueCount="437">
  <si>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</si>
  <si>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</si>
  <si>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</si>
  <si>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</si>
  <si>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</si>
  <si>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</si>
  <si>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</si>
  <si>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</si>
  <si>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</si>
  <si>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</si>
  <si>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</si>
  <si>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</si>
  <si>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</si>
  <si>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</si>
  <si>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</si>
  <si>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</si>
  <si>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</si>
  <si>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</si>
  <si>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</si>
  <si>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</si>
  <si>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</si>
  <si>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</si>
  <si>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</si>
  <si>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</si>
  <si>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</si>
  <si>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</si>
  <si>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</si>
  <si>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</si>
  <si>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</si>
  <si>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</si>
  <si>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</si>
  <si>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</si>
  <si>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</si>
  <si>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</si>
  <si>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</si>
  <si>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</si>
  <si>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</si>
  <si>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</si>
  <si>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</si>
  <si>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</si>
  <si>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</si>
  <si>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</si>
  <si>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</si>
  <si>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</si>
  <si>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</si>
  <si>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</si>
  <si>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</si>
  <si>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</si>
  <si>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</si>
  <si>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</si>
  <si>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</si>
  <si>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</si>
  <si>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</si>
  <si>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</si>
  <si>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</si>
  <si>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</si>
  <si>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</si>
  <si>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</si>
  <si>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</si>
  <si>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</si>
  <si>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</si>
  <si>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</si>
  <si>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</si>
  <si>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</si>
  <si>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</si>
  <si>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</si>
  <si>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</si>
  <si>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</si>
  <si>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</si>
  <si>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</si>
  <si>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</si>
  <si>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</si>
  <si>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</si>
  <si>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</si>
  <si>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</si>
  <si>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</si>
  <si>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2016</t>
  </si>
  <si>
    <t>Jiné 2016</t>
  </si>
  <si>
    <t>7</t>
  </si>
  <si>
    <t>Rekonstrukce el. MŠ Žižkova objekt A</t>
  </si>
  <si>
    <t>240416</t>
  </si>
  <si>
    <t>3</t>
  </si>
  <si>
    <t>Svislé a kompletní konstrukce</t>
  </si>
  <si>
    <t>310235241R00</t>
  </si>
  <si>
    <t xml:space="preserve">Zazdívka otvorů pl.0,0225 m2 cihlami, tl.zdi 30 cm </t>
  </si>
  <si>
    <t>kus</t>
  </si>
  <si>
    <t>3x v každém NP, průchody mezi místnostmi</t>
  </si>
  <si>
    <t>1NP:15</t>
  </si>
  <si>
    <t>2NP:15</t>
  </si>
  <si>
    <t>310236261R00</t>
  </si>
  <si>
    <t xml:space="preserve">Zazdívka otvorů pl. 0,09 m2 cihlami, tl. zdi 60 cm </t>
  </si>
  <si>
    <t>1NP:8</t>
  </si>
  <si>
    <t>2NP:7</t>
  </si>
  <si>
    <t>4</t>
  </si>
  <si>
    <t>Vodorovné konstrukce</t>
  </si>
  <si>
    <t>411387531R00</t>
  </si>
  <si>
    <t xml:space="preserve">Zabetonování otvorů 0,25 m2 ve stropech a klenbách </t>
  </si>
  <si>
    <t>průchody mezi patry</t>
  </si>
  <si>
    <t>2NP:5</t>
  </si>
  <si>
    <t>61</t>
  </si>
  <si>
    <t>Upravy povrchů vnitřní</t>
  </si>
  <si>
    <t>612403399R00</t>
  </si>
  <si>
    <t xml:space="preserve">Hrubá výplň rýh ve stěnách maltou </t>
  </si>
  <si>
    <t>m2</t>
  </si>
  <si>
    <t>zapravení rýh</t>
  </si>
  <si>
    <t>612421131RT2</t>
  </si>
  <si>
    <t>Oprava vápen.omítek stěn do 5 % pl. - štukových s použitím suché maltové směsi</t>
  </si>
  <si>
    <t>úprava hrubé výplně</t>
  </si>
  <si>
    <t>97</t>
  </si>
  <si>
    <t>Prorážení otvorů</t>
  </si>
  <si>
    <t>971033361R00</t>
  </si>
  <si>
    <t xml:space="preserve">Vybourání otv. zeď cihel. pl.0,09 m2, tl.60cm, MVC </t>
  </si>
  <si>
    <t xml:space="preserve">Součet z jednotlivých PD, </t>
  </si>
  <si>
    <t>1NP:20</t>
  </si>
  <si>
    <t>2NP:20</t>
  </si>
  <si>
    <t>971033451R00</t>
  </si>
  <si>
    <t xml:space="preserve">Vybourání otv. zeď cihel. pl.0,25 m2, tl.45cm, MVC </t>
  </si>
  <si>
    <t>A:25</t>
  </si>
  <si>
    <t>972054121R00</t>
  </si>
  <si>
    <t xml:space="preserve">Vybourání otv. stropy ŽB pl. 0,0225 m2, tl. 10 cm </t>
  </si>
  <si>
    <t>A:15</t>
  </si>
  <si>
    <t>973022241R00</t>
  </si>
  <si>
    <t xml:space="preserve">Vysekání kapes zeď pl. 0,1 m2, hl. 15 cm </t>
  </si>
  <si>
    <t xml:space="preserve">Součet z jednotlivých PD pro krabice, </t>
  </si>
  <si>
    <t>1NP:100</t>
  </si>
  <si>
    <t>2NP:120</t>
  </si>
  <si>
    <t>974031122R00</t>
  </si>
  <si>
    <t xml:space="preserve">Vysekání rýh ve zdi cihelné 3 x 7 cm </t>
  </si>
  <si>
    <t>m</t>
  </si>
  <si>
    <t>Jednotlivé rýhy k jednotlivým koncům el.instalace</t>
  </si>
  <si>
    <t>1NP:70</t>
  </si>
  <si>
    <t>2NP:50</t>
  </si>
  <si>
    <t>974031124R00</t>
  </si>
  <si>
    <t xml:space="preserve">Vysekání rýh ve zdi cihelné 3 x 15 cm </t>
  </si>
  <si>
    <t>Podružné výseky v jednotlivých patrech</t>
  </si>
  <si>
    <t>1NP:30</t>
  </si>
  <si>
    <t>2NP:30</t>
  </si>
  <si>
    <t>974031167R00</t>
  </si>
  <si>
    <t xml:space="preserve">Vysekání rýh ve zdi cihelné 15 x 30 cm </t>
  </si>
  <si>
    <t>Páteřový rozvod v každém podlaží</t>
  </si>
  <si>
    <t>1NP:40</t>
  </si>
  <si>
    <t>2NP:35</t>
  </si>
  <si>
    <t>974032222R00</t>
  </si>
  <si>
    <t xml:space="preserve">Vysekání rýh ve zdi z dutých cihel u stropu 3x7 cm </t>
  </si>
  <si>
    <t>1NP:45</t>
  </si>
  <si>
    <t>2NP:45</t>
  </si>
  <si>
    <t>99</t>
  </si>
  <si>
    <t>Staveništní přesun hmot</t>
  </si>
  <si>
    <t>998011001R00</t>
  </si>
  <si>
    <t xml:space="preserve">Přesun hmot pro budovy zděné výšky do 6 m </t>
  </si>
  <si>
    <t>t</t>
  </si>
  <si>
    <t>784</t>
  </si>
  <si>
    <t>Malby</t>
  </si>
  <si>
    <t>784191201R00</t>
  </si>
  <si>
    <t xml:space="preserve">Penetrace podkladu hloubková Primalex 1x </t>
  </si>
  <si>
    <t>A:40</t>
  </si>
  <si>
    <t>784195122R00</t>
  </si>
  <si>
    <t xml:space="preserve">Malba tekutá Primalex Standard, barva, 2 x </t>
  </si>
  <si>
    <t>1NP:700</t>
  </si>
  <si>
    <t>2NP:700</t>
  </si>
  <si>
    <t>784195222R00</t>
  </si>
  <si>
    <t xml:space="preserve">Malba tekutá Primalex Plus, barva, 2 x </t>
  </si>
  <si>
    <t>M21</t>
  </si>
  <si>
    <t>Elektromontáže</t>
  </si>
  <si>
    <t>210010002RT1</t>
  </si>
  <si>
    <t>Trubka ohebná pod omítku, typ 23.. 16 mm včetně dodávky trubky PVC 2316</t>
  </si>
  <si>
    <t>El.trubice pro potřebné vývody z krabic atp..</t>
  </si>
  <si>
    <t>210010004RT1</t>
  </si>
  <si>
    <t>Trubka ohebná pod omítku, typ 23.. 63 mm včetně dodávky trubky PVC 2363</t>
  </si>
  <si>
    <t>Pro kabely větších průměrů - kuchyň</t>
  </si>
  <si>
    <t>210010006RT1</t>
  </si>
  <si>
    <t>Trubka ohebná Kopodur 50 včetně dodávky trubky</t>
  </si>
  <si>
    <t>EVS k bránce vstupu</t>
  </si>
  <si>
    <t>210010115R00</t>
  </si>
  <si>
    <t>kanál elektroinstalační PVC š.80x 40 mm, včetně dodávky kanálu + příčky PEKD40C</t>
  </si>
  <si>
    <t>Rozvod po zdi, cena včetně úchytného materiálu</t>
  </si>
  <si>
    <t>Spojovací krček mezi A-B</t>
  </si>
  <si>
    <t>210010311RT1</t>
  </si>
  <si>
    <t>Krabice univerzální KU, bez zapojení, kruhová včetně dodávky KU 68-1902 s víčkem</t>
  </si>
  <si>
    <t>odbočné krabice</t>
  </si>
  <si>
    <t>1NP:55</t>
  </si>
  <si>
    <t>210010311RT3</t>
  </si>
  <si>
    <t>Krabice univerzální KU, bez zapojení, kruhová včetně dodávky KU 68-1901 bez víčka</t>
  </si>
  <si>
    <t>krabice pro přístroje</t>
  </si>
  <si>
    <t>2NP:110</t>
  </si>
  <si>
    <t>210010312RT1</t>
  </si>
  <si>
    <t>Krabice odbočná KO 97, bez zapojení, kruhová včetně dodávky KO 97/5 s víčkem</t>
  </si>
  <si>
    <t>Pro větší odbočení</t>
  </si>
  <si>
    <t>1NP:7</t>
  </si>
  <si>
    <t>210010351RT1</t>
  </si>
  <si>
    <t>Rozvodka krabicová z lis. izol. 6455-11 do 4 mm2 včetně dodávky krabice 6455-11</t>
  </si>
  <si>
    <t>Rozvod kuchyně + venkovní krabice</t>
  </si>
  <si>
    <t>kuchyň:19</t>
  </si>
  <si>
    <t>venek:4</t>
  </si>
  <si>
    <t>210100001R00</t>
  </si>
  <si>
    <t xml:space="preserve">Ukončení vodičů v rozvaděči + zapojení do 2,5 mm2 </t>
  </si>
  <si>
    <t>RH:60</t>
  </si>
  <si>
    <t>RK:50</t>
  </si>
  <si>
    <t>RA1:40</t>
  </si>
  <si>
    <t>RA2:50</t>
  </si>
  <si>
    <t>210100002R00</t>
  </si>
  <si>
    <t xml:space="preserve">Ukončení vodičů v rozvaděči + zapojení do 6 mm2 </t>
  </si>
  <si>
    <t>RA1,RA2:6</t>
  </si>
  <si>
    <t>RH:10</t>
  </si>
  <si>
    <t>RK:10</t>
  </si>
  <si>
    <t>210100003R00</t>
  </si>
  <si>
    <t xml:space="preserve">Ukončení vodičů v rozvaděči + zapojení do 16 mm2 </t>
  </si>
  <si>
    <t>RK:20</t>
  </si>
  <si>
    <t>RH:30</t>
  </si>
  <si>
    <t>2NP:12</t>
  </si>
  <si>
    <t>210100005R00</t>
  </si>
  <si>
    <t xml:space="preserve">Ukončení vodičů v rozvaděči + zapojení do 35 mm2 </t>
  </si>
  <si>
    <t>210110001R00</t>
  </si>
  <si>
    <t>Spínač nástěnný DEMONTÁŽ</t>
  </si>
  <si>
    <t>kompletní demontáž včetně likvidace</t>
  </si>
  <si>
    <t>2NP:40</t>
  </si>
  <si>
    <t>210110001RT1</t>
  </si>
  <si>
    <t>Spínač nástěnný jednopól.- řaz. 1, obyč.prostředí včetně dodávky spínače 3553-A01340</t>
  </si>
  <si>
    <t>Včetně rámečku a klapek</t>
  </si>
  <si>
    <t>1NP:9</t>
  </si>
  <si>
    <t>2NP:11</t>
  </si>
  <si>
    <t>210110003RT1</t>
  </si>
  <si>
    <t>Spínač nástěnný seriový - řaz. 5, obyč.prostředí včetně dodávky spínače 3553-05929</t>
  </si>
  <si>
    <t>1NP:3</t>
  </si>
  <si>
    <t>2NP:6</t>
  </si>
  <si>
    <t>210110003RZ1</t>
  </si>
  <si>
    <t>Spínač nástěnný seriový - řaz. 6+6, obyč.prostředí včetně dodávky spínače</t>
  </si>
  <si>
    <t>včetně klapek a rámečku</t>
  </si>
  <si>
    <t>2NP:4</t>
  </si>
  <si>
    <t>210110004RT1</t>
  </si>
  <si>
    <t>Spínač nástěnný střídavý - řaz. 6, obyč.prostředí včetně dodávky spínače 3553-06929</t>
  </si>
  <si>
    <t>2NP:17</t>
  </si>
  <si>
    <t>210110005RT1</t>
  </si>
  <si>
    <t>ovládač zapínací 1/0, obyč.prostředí včetně dodávky ovládače</t>
  </si>
  <si>
    <t>210110005RZ2</t>
  </si>
  <si>
    <t>Spínač nástěnný křížový - řaz. 7, obyč.prostředí včetně dodávky spínače 3553-07629</t>
  </si>
  <si>
    <t>1NP:1</t>
  </si>
  <si>
    <t>210110021RT1</t>
  </si>
  <si>
    <t>Spínač nástěnný jednopól.- řaz. 1, venkovní včetně dodávky spínače 3558-01750</t>
  </si>
  <si>
    <t>kuchyň:13</t>
  </si>
  <si>
    <t>ostatní:3</t>
  </si>
  <si>
    <t>210110023RT2</t>
  </si>
  <si>
    <t>Spínač nástěnný seriový - řaz. 5, venkovní včetně dodávky spínače 3558-05750</t>
  </si>
  <si>
    <t>část kuchyně</t>
  </si>
  <si>
    <t>210110024RT2</t>
  </si>
  <si>
    <t>Spínač nástěnný střídavý - řaz. 6, venkovní včetně dodávky spínače 3558-06750</t>
  </si>
  <si>
    <t>210110524R00</t>
  </si>
  <si>
    <t xml:space="preserve">Přepínač vačkový do S 63VJ 03,4,5,6 </t>
  </si>
  <si>
    <t>Napojení strojů</t>
  </si>
  <si>
    <t>210111011RT6</t>
  </si>
  <si>
    <t>Zásuvka domovní zapuštěná - provedení 2P+PE včetně dodávky zásuvky a rámečku</t>
  </si>
  <si>
    <t>Včetně rámečku</t>
  </si>
  <si>
    <t>210111011RZ1</t>
  </si>
  <si>
    <t>Zásuvka domovní zapuštěná - provedení 2P+PE včetně dodávky zásuvky se svodičem  a rámečku</t>
  </si>
  <si>
    <t>210111011RZ2</t>
  </si>
  <si>
    <t>Zásuvka domovní zapuštěná - provedení 2P+PE včetně dodávky zásuvky s clonkami</t>
  </si>
  <si>
    <t>včetně rámečků</t>
  </si>
  <si>
    <t>2NP:59</t>
  </si>
  <si>
    <t>210111012R00</t>
  </si>
  <si>
    <t>Zásuvka domovní zapuštěná - 2P+PE, průběž.zapojení DEMONTÁŽ</t>
  </si>
  <si>
    <t>Kompletní demontáž včetně likvidace</t>
  </si>
  <si>
    <t>210111031RT2</t>
  </si>
  <si>
    <t>Zásuvka domovní v krabici - 2P+PE, venkovní včetně dodávky zásuvky 5518-2929</t>
  </si>
  <si>
    <t>kuchyň:41</t>
  </si>
  <si>
    <t>210190001R00</t>
  </si>
  <si>
    <t>Montáž celoplechových rozvodnic do váhy 20 kg DEMONTÁŽ</t>
  </si>
  <si>
    <t>Stávající R včetně likvidace</t>
  </si>
  <si>
    <t>1NP:2</t>
  </si>
  <si>
    <t>2NP:2</t>
  </si>
  <si>
    <t>210190001RZ1</t>
  </si>
  <si>
    <t xml:space="preserve">Montáž celoplechových rozvodnic do váhy 20 kg </t>
  </si>
  <si>
    <t>1NP:6</t>
  </si>
  <si>
    <t>210190003R00</t>
  </si>
  <si>
    <t xml:space="preserve">Montáž celoplechových rozvodnic do váhy 100 kg </t>
  </si>
  <si>
    <t>RH</t>
  </si>
  <si>
    <t>RH:2</t>
  </si>
  <si>
    <t>210200010R11</t>
  </si>
  <si>
    <t>Svítidlo L10 včetně světla L10</t>
  </si>
  <si>
    <t>Včetně reciklačních poplatků a veškerých úchytů</t>
  </si>
  <si>
    <t>A:9</t>
  </si>
  <si>
    <t>210200010R12</t>
  </si>
  <si>
    <t>Svítidlo L11 včetně dodávky světla L11</t>
  </si>
  <si>
    <t>Včetně reciklačních poplatků a veškerých upevňovacích materiálů</t>
  </si>
  <si>
    <t>A:14</t>
  </si>
  <si>
    <t>210200013R00</t>
  </si>
  <si>
    <t>Svítidlo  stropní DEMONTÁŽ</t>
  </si>
  <si>
    <t>Včetně likvidace</t>
  </si>
  <si>
    <t>1NP:60</t>
  </si>
  <si>
    <t>2NP:64</t>
  </si>
  <si>
    <t>210201001R00</t>
  </si>
  <si>
    <t>Svítidlo L1 včetně dodávky L1</t>
  </si>
  <si>
    <t>Včetně reciklačních poplatků a veškerého úchytného materiálu.</t>
  </si>
  <si>
    <t>A:4</t>
  </si>
  <si>
    <t>210201001R10</t>
  </si>
  <si>
    <t>Svítidlo L9 včetně světla L9</t>
  </si>
  <si>
    <t>1NP:4</t>
  </si>
  <si>
    <t>2NP:3</t>
  </si>
  <si>
    <t>210201001R11</t>
  </si>
  <si>
    <t>Svítidlo nouzové včetně nouzového světla</t>
  </si>
  <si>
    <t>210201001RRZ</t>
  </si>
  <si>
    <t>Svítidlo L3 s SM Včetně světlo L3 s SM</t>
  </si>
  <si>
    <t>210201001RZ1</t>
  </si>
  <si>
    <t>Svítidlo L2 včetně světla L2</t>
  </si>
  <si>
    <t>1NP:10</t>
  </si>
  <si>
    <t>210201001RZ2</t>
  </si>
  <si>
    <t>SvítidloL3 Včetně svítidla L3</t>
  </si>
  <si>
    <t>210201001RZ3</t>
  </si>
  <si>
    <t>Svítidlo L3 IP44 včetně L3 IP44</t>
  </si>
  <si>
    <t>210201001RZ5</t>
  </si>
  <si>
    <t>Svítidlo L4 včetně světla L4</t>
  </si>
  <si>
    <t>Včetně reciklačních poplatků a veškerého úchytného materiálu. v ceně závěsy světel</t>
  </si>
  <si>
    <t>1NP:13</t>
  </si>
  <si>
    <t>210201001RZ6</t>
  </si>
  <si>
    <t>Svítidlo L5 včetně L5</t>
  </si>
  <si>
    <t>210201001RZ7</t>
  </si>
  <si>
    <t>Svítidlo L6 včetně světla L6</t>
  </si>
  <si>
    <t>210201001RZ8</t>
  </si>
  <si>
    <t>Svítidlo L7 včetně světla L7</t>
  </si>
  <si>
    <t>Včetně závěsů světel</t>
  </si>
  <si>
    <t>210201001RZ9</t>
  </si>
  <si>
    <t>Svítidlo L8 včetně světla L8</t>
  </si>
  <si>
    <t>210220003RT1</t>
  </si>
  <si>
    <t>Vedení uzemňovací na povrchu Cu do 50 mm2 včetně dodávky drátu Cu 6 mm2</t>
  </si>
  <si>
    <t>Včetně prořezu vodiče</t>
  </si>
  <si>
    <t>210220003RT2</t>
  </si>
  <si>
    <t>Vedení uzemňovací na povrchu Cu do 50 mm2 včetně dodávky CY 4 mm2</t>
  </si>
  <si>
    <t>Umývárny na kolík zásuvky</t>
  </si>
  <si>
    <t>210220003RT4</t>
  </si>
  <si>
    <t>Vedení uzemňovací na povrchu Cu do 50 mm2 včetně dodávky CY 10 mm2 lano</t>
  </si>
  <si>
    <t>A:80</t>
  </si>
  <si>
    <t>210220003RT5</t>
  </si>
  <si>
    <t>Vedení uzemňovací na povrchu Cu do 50 mm2 včetně dodávky CY 25 mm2 lano</t>
  </si>
  <si>
    <t>A:50</t>
  </si>
  <si>
    <t>210220003RT6</t>
  </si>
  <si>
    <t>Vedení uzemňovací na povrchu Cu do 50 mm2 včetně dodávky CY 35 mm2 lano</t>
  </si>
  <si>
    <t>A:55</t>
  </si>
  <si>
    <t>210220321RT1</t>
  </si>
  <si>
    <t>Svorka na potrubí Bernard, včetně Cu pásku včetně dodávky svorky + Cu pásku</t>
  </si>
  <si>
    <t>1NP:16</t>
  </si>
  <si>
    <t>2NP:8</t>
  </si>
  <si>
    <t>210290001RZ1</t>
  </si>
  <si>
    <t xml:space="preserve">Výchozí revize elektro </t>
  </si>
  <si>
    <t>A:1</t>
  </si>
  <si>
    <t>210800007R00</t>
  </si>
  <si>
    <t>Vodič CYY 35 mm2 uložený pod omítkou včetně vodiče zž 35</t>
  </si>
  <si>
    <t>Včetně prořezu 10%</t>
  </si>
  <si>
    <t>210800105RT3</t>
  </si>
  <si>
    <t>Kabel CYKY 750 V 3x1,5 mm2 uložený pod omítkou včetně dodávky kabelu 3Cx1,5</t>
  </si>
  <si>
    <t>1NP:720</t>
  </si>
  <si>
    <t>2NP:1000</t>
  </si>
  <si>
    <t>210800106RT3</t>
  </si>
  <si>
    <t>Kabel CYKY 750 V 3x2,5 mm2 uložený pod omítkou včetně dodávky kabelu 3Cx2,5</t>
  </si>
  <si>
    <t>1NP:1000</t>
  </si>
  <si>
    <t>2NP:870</t>
  </si>
  <si>
    <t>210800107RT3</t>
  </si>
  <si>
    <t>Kabel CYKY 750 V 3x4 mm2 uložený pod omítkou včetně dodávky kabelu 3Cx4</t>
  </si>
  <si>
    <t>A:20</t>
  </si>
  <si>
    <t>210800115RT1</t>
  </si>
  <si>
    <t>Kabel CYKY 750 V 5x1,5 mm2 uložený pod omítkou včetně dodávky kabelu</t>
  </si>
  <si>
    <t>A:60</t>
  </si>
  <si>
    <t>210800116RT1</t>
  </si>
  <si>
    <t>Kabel CYKY 750 V 5x2,5 mm2 uložený pod omítkou včetně dodávky kabelu</t>
  </si>
  <si>
    <t>A:110</t>
  </si>
  <si>
    <t>210800117RT1</t>
  </si>
  <si>
    <t>Kabel CYKY 750 V 5x4 mm2 uložený pod omítkou včetně dodávky kabelu</t>
  </si>
  <si>
    <t>A:30</t>
  </si>
  <si>
    <t>210800118RT1</t>
  </si>
  <si>
    <t>Kabel CYKY 750 V 5 žil uložený pod omítkou včetně dodávky kabelu 5x6 mm2</t>
  </si>
  <si>
    <t>210800118RT2</t>
  </si>
  <si>
    <t>Kabel CYKY 750 V 5 žil uložený pod omítkou včetně dodávky kabelu 4x10 mm2</t>
  </si>
  <si>
    <t>210800118RT7</t>
  </si>
  <si>
    <t>Kabel CYKY 750 V 5 žil uložený pod omítkou včetně dodávky kabelu 5x25 mm2</t>
  </si>
  <si>
    <t>210800118RT9</t>
  </si>
  <si>
    <t>Kabel CYKY 750 V 5 žil uložený pod omítkou včetně dodávky kabelu 5x35 mm2</t>
  </si>
  <si>
    <t>A:75</t>
  </si>
  <si>
    <t>210800119RT1</t>
  </si>
  <si>
    <t>Kabel CYKY 750 V 7 žil uložený pod omítkou včetně dodávky kabelu 7x1,5 mm2</t>
  </si>
  <si>
    <t>EVS krček do výkopu</t>
  </si>
  <si>
    <t>728611113R00</t>
  </si>
  <si>
    <t>Mtž ventilátoru včetně ventilátoru s integrovaným časovačem</t>
  </si>
  <si>
    <t>nové napojení ventilátorů</t>
  </si>
  <si>
    <t>A:7</t>
  </si>
  <si>
    <t>34111110</t>
  </si>
  <si>
    <t>Kabel silový s Cu jádrem 750 V CYKY 7 x 1,5 mm2</t>
  </si>
  <si>
    <t>35711643</t>
  </si>
  <si>
    <t>RZ zásuvkový rozváděč</t>
  </si>
  <si>
    <t>Výbava dle PD</t>
  </si>
  <si>
    <t>1NP:5</t>
  </si>
  <si>
    <t>35712208</t>
  </si>
  <si>
    <t>RH rozváděč</t>
  </si>
  <si>
    <t>Kompletní dodávka včetně výbavy dle PD a atestů</t>
  </si>
  <si>
    <t>35712209</t>
  </si>
  <si>
    <t>RK rozváděč</t>
  </si>
  <si>
    <t>35712210</t>
  </si>
  <si>
    <t>RA1 rozváděč</t>
  </si>
  <si>
    <t>35712211</t>
  </si>
  <si>
    <t>RA2 rozváděč</t>
  </si>
  <si>
    <t>35811910</t>
  </si>
  <si>
    <t>Spínač vačkový SK63+OB</t>
  </si>
  <si>
    <t>Napojení vyp A</t>
  </si>
  <si>
    <t>35811914</t>
  </si>
  <si>
    <t>Spínač vačkový SK32+OB</t>
  </si>
  <si>
    <t>napojení vyp B</t>
  </si>
  <si>
    <t>35811915</t>
  </si>
  <si>
    <t>Spínač vačkový SK25+OB</t>
  </si>
  <si>
    <t>Napojení vyp C</t>
  </si>
  <si>
    <t>35811916</t>
  </si>
  <si>
    <t>Spínač vačkový SK16+OB</t>
  </si>
  <si>
    <t>Napojení vyp D</t>
  </si>
  <si>
    <t>M46</t>
  </si>
  <si>
    <t>Zemní práce při montážích</t>
  </si>
  <si>
    <t>460010001RT1</t>
  </si>
  <si>
    <t>Vytýčení trasy nadzemního sděl.vedení u dráhy délka trasy do 100 m</t>
  </si>
  <si>
    <t>km</t>
  </si>
  <si>
    <t>k brance</t>
  </si>
  <si>
    <t>460200154RT2</t>
  </si>
  <si>
    <t>Výkop kabelové rýhy 35/70 cm  hor.4 ruční výkop rýhy</t>
  </si>
  <si>
    <t>EVS k brance vstupu</t>
  </si>
  <si>
    <t>460420022RT1</t>
  </si>
  <si>
    <t>Zřízení kabelového lože v rýze š. do 65 cm z písku lože tloušťky 10 cm</t>
  </si>
  <si>
    <t>460490012RT1</t>
  </si>
  <si>
    <t>Fólie výstražná z PVC, šířka 33 cm fólie PVC šířka 33 cm</t>
  </si>
  <si>
    <t>460570154R00</t>
  </si>
  <si>
    <t xml:space="preserve">Zához rýhy 35/70 cm, hornina třídy 4, se zhutněním </t>
  </si>
  <si>
    <t>460620006RT1</t>
  </si>
  <si>
    <t>Osetí povrchu trávou včetně dodávky osiva</t>
  </si>
  <si>
    <t>460680025RT1</t>
  </si>
  <si>
    <t>Průraz zdivem v cihlové zdi tloušťky 100 cm plochy do 0,25 m2</t>
  </si>
  <si>
    <t>EVS k brance vstupu, včetně izolace v zemi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</si>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</sst>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5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49" fontId="4" fillId="0" borderId="49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9" fillId="3" borderId="52" xfId="20" applyNumberFormat="1" applyFont="1" applyFill="1" applyBorder="1" applyAlignment="1">
      <alignment horizontal="right" wrapText="1"/>
      <protection/>
    </xf>
    <xf numFmtId="0" fontId="19" fillId="3" borderId="33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6" fillId="3" borderId="33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49" fontId="19" fillId="3" borderId="61" xfId="20" applyNumberFormat="1" applyFont="1" applyFill="1" applyBorder="1" applyAlignment="1">
      <alignment horizontal="left" wrapText="1"/>
      <protection/>
    </xf>
    <xf numFmtId="49" fontId="20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4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240416</v>
      </c>
      <c r="D2" s="5" t="str">
        <f>Rekapitulace!G2</f>
        <v>Rekonstrukce el. MŠ Žižkova objekt A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1"/>
      <c r="D8" s="211"/>
      <c r="E8" s="212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1">
        <f>Projektant</f>
        <v>0</v>
      </c>
      <c r="D9" s="211"/>
      <c r="E9" s="212"/>
      <c r="F9" s="13"/>
      <c r="G9" s="34"/>
      <c r="H9" s="35"/>
    </row>
    <row r="10" spans="1:8" ht="12.75">
      <c r="A10" s="29" t="s">
        <v>14</v>
      </c>
      <c r="B10" s="13"/>
      <c r="C10" s="211"/>
      <c r="D10" s="211"/>
      <c r="E10" s="211"/>
      <c r="F10" s="36"/>
      <c r="G10" s="37"/>
      <c r="H10" s="38"/>
    </row>
    <row r="11" spans="1:57" ht="13.5" customHeight="1">
      <c r="A11" s="29" t="s">
        <v>15</v>
      </c>
      <c r="B11" s="13"/>
      <c r="C11" s="211"/>
      <c r="D11" s="211"/>
      <c r="E11" s="211"/>
      <c r="F11" s="39" t="s">
        <v>16</v>
      </c>
      <c r="G11" s="40">
        <v>2016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3"/>
      <c r="D12" s="213"/>
      <c r="E12" s="213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Rekapitulace!A20</f>
        <v>Ztížené výrobní podmínky</v>
      </c>
      <c r="E15" s="58"/>
      <c r="F15" s="59"/>
      <c r="G15" s="56">
        <f>Rekapitulace!I20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Rekapitulace!A21</f>
        <v>Oborová přirážka</v>
      </c>
      <c r="E16" s="60"/>
      <c r="F16" s="61"/>
      <c r="G16" s="56">
        <f>Rekapitulace!I21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Rekapitulace!A22</f>
        <v>Přesun stavebních kapacit</v>
      </c>
      <c r="E17" s="60"/>
      <c r="F17" s="61"/>
      <c r="G17" s="56">
        <f>Rekapitulace!I22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Rekapitulace!A23</f>
        <v>Mimostaveništní doprava</v>
      </c>
      <c r="E18" s="60"/>
      <c r="F18" s="61"/>
      <c r="G18" s="56">
        <f>Rekapitulace!I23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Rekapitulace!A24</f>
        <v>Zařízení staveniště</v>
      </c>
      <c r="E19" s="60"/>
      <c r="F19" s="61"/>
      <c r="G19" s="56">
        <f>Rekapitulace!I24</f>
        <v>0</v>
      </c>
    </row>
    <row r="20" spans="1:7" ht="15.95" customHeight="1">
      <c r="A20" s="64"/>
      <c r="B20" s="55"/>
      <c r="C20" s="56"/>
      <c r="D20" s="9" t="str">
        <f>Rekapitulace!A25</f>
        <v>Provoz investora</v>
      </c>
      <c r="E20" s="60"/>
      <c r="F20" s="61"/>
      <c r="G20" s="56">
        <f>Rekapitulace!I25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Rekapitulace!A26</f>
        <v>Kompletační činnost (IČD)</v>
      </c>
      <c r="E21" s="60"/>
      <c r="F21" s="61"/>
      <c r="G21" s="56">
        <f>Rekapitulace!I26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14" t="s">
        <v>33</v>
      </c>
      <c r="B23" s="215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15</v>
      </c>
      <c r="D30" s="86" t="s">
        <v>43</v>
      </c>
      <c r="E30" s="88"/>
      <c r="F30" s="206">
        <f>C23-F32</f>
        <v>0</v>
      </c>
      <c r="G30" s="207"/>
    </row>
    <row r="31" spans="1:7" ht="12.75">
      <c r="A31" s="85" t="s">
        <v>44</v>
      </c>
      <c r="B31" s="86"/>
      <c r="C31" s="87">
        <f>SazbaDPH1</f>
        <v>15</v>
      </c>
      <c r="D31" s="86" t="s">
        <v>45</v>
      </c>
      <c r="E31" s="88"/>
      <c r="F31" s="206">
        <f>ROUND(PRODUCT(F30,C31/100),0)</f>
        <v>0</v>
      </c>
      <c r="G31" s="207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6">
        <v>0</v>
      </c>
      <c r="G32" s="207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6">
        <f>ROUND(PRODUCT(F32,C33/100),0)</f>
        <v>0</v>
      </c>
      <c r="G33" s="207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8">
        <f>ROUND(SUM(F30:F33),0)</f>
        <v>0</v>
      </c>
      <c r="G34" s="209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10"/>
      <c r="C37" s="210"/>
      <c r="D37" s="210"/>
      <c r="E37" s="210"/>
      <c r="F37" s="210"/>
      <c r="G37" s="210"/>
      <c r="H37" t="s">
        <v>5</v>
      </c>
    </row>
    <row r="38" spans="1:8" ht="12.75" customHeight="1">
      <c r="A38" s="96"/>
      <c r="B38" s="210"/>
      <c r="C38" s="210"/>
      <c r="D38" s="210"/>
      <c r="E38" s="210"/>
      <c r="F38" s="210"/>
      <c r="G38" s="210"/>
      <c r="H38" t="s">
        <v>5</v>
      </c>
    </row>
    <row r="39" spans="1:8" ht="12.75">
      <c r="A39" s="96"/>
      <c r="B39" s="210"/>
      <c r="C39" s="210"/>
      <c r="D39" s="210"/>
      <c r="E39" s="210"/>
      <c r="F39" s="210"/>
      <c r="G39" s="210"/>
      <c r="H39" t="s">
        <v>5</v>
      </c>
    </row>
    <row r="40" spans="1:8" ht="12.75">
      <c r="A40" s="96"/>
      <c r="B40" s="210"/>
      <c r="C40" s="210"/>
      <c r="D40" s="210"/>
      <c r="E40" s="210"/>
      <c r="F40" s="210"/>
      <c r="G40" s="210"/>
      <c r="H40" t="s">
        <v>5</v>
      </c>
    </row>
    <row r="41" spans="1:8" ht="12.75">
      <c r="A41" s="96"/>
      <c r="B41" s="210"/>
      <c r="C41" s="210"/>
      <c r="D41" s="210"/>
      <c r="E41" s="210"/>
      <c r="F41" s="210"/>
      <c r="G41" s="210"/>
      <c r="H41" t="s">
        <v>5</v>
      </c>
    </row>
    <row r="42" spans="1:8" ht="12.75">
      <c r="A42" s="96"/>
      <c r="B42" s="210"/>
      <c r="C42" s="210"/>
      <c r="D42" s="210"/>
      <c r="E42" s="210"/>
      <c r="F42" s="210"/>
      <c r="G42" s="210"/>
      <c r="H42" t="s">
        <v>5</v>
      </c>
    </row>
    <row r="43" spans="1:8" ht="12.75">
      <c r="A43" s="96"/>
      <c r="B43" s="210"/>
      <c r="C43" s="210"/>
      <c r="D43" s="210"/>
      <c r="E43" s="210"/>
      <c r="F43" s="210"/>
      <c r="G43" s="210"/>
      <c r="H43" t="s">
        <v>5</v>
      </c>
    </row>
    <row r="44" spans="1:8" ht="12.75">
      <c r="A44" s="96"/>
      <c r="B44" s="210"/>
      <c r="C44" s="210"/>
      <c r="D44" s="210"/>
      <c r="E44" s="210"/>
      <c r="F44" s="210"/>
      <c r="G44" s="210"/>
      <c r="H44" t="s">
        <v>5</v>
      </c>
    </row>
    <row r="45" spans="1:8" ht="0.75" customHeight="1">
      <c r="A45" s="96"/>
      <c r="B45" s="210"/>
      <c r="C45" s="210"/>
      <c r="D45" s="210"/>
      <c r="E45" s="210"/>
      <c r="F45" s="210"/>
      <c r="G45" s="210"/>
      <c r="H45" t="s">
        <v>5</v>
      </c>
    </row>
    <row r="46" spans="2:7" ht="12.75">
      <c r="B46" s="205"/>
      <c r="C46" s="205"/>
      <c r="D46" s="205"/>
      <c r="E46" s="205"/>
      <c r="F46" s="205"/>
      <c r="G46" s="205"/>
    </row>
    <row r="47" spans="2:7" ht="12.75">
      <c r="B47" s="205"/>
      <c r="C47" s="205"/>
      <c r="D47" s="205"/>
      <c r="E47" s="205"/>
      <c r="F47" s="205"/>
      <c r="G47" s="205"/>
    </row>
    <row r="48" spans="2:7" ht="12.75">
      <c r="B48" s="205"/>
      <c r="C48" s="205"/>
      <c r="D48" s="205"/>
      <c r="E48" s="205"/>
      <c r="F48" s="205"/>
      <c r="G48" s="205"/>
    </row>
    <row r="49" spans="2:7" ht="12.75">
      <c r="B49" s="205"/>
      <c r="C49" s="205"/>
      <c r="D49" s="205"/>
      <c r="E49" s="205"/>
      <c r="F49" s="205"/>
      <c r="G49" s="205"/>
    </row>
    <row r="50" spans="2:7" ht="12.75">
      <c r="B50" s="205"/>
      <c r="C50" s="205"/>
      <c r="D50" s="205"/>
      <c r="E50" s="205"/>
      <c r="F50" s="205"/>
      <c r="G50" s="205"/>
    </row>
    <row r="51" spans="2:7" ht="12.75">
      <c r="B51" s="205"/>
      <c r="C51" s="205"/>
      <c r="D51" s="205"/>
      <c r="E51" s="205"/>
      <c r="F51" s="205"/>
      <c r="G51" s="205"/>
    </row>
    <row r="52" spans="2:7" ht="12.75">
      <c r="B52" s="205"/>
      <c r="C52" s="205"/>
      <c r="D52" s="205"/>
      <c r="E52" s="205"/>
      <c r="F52" s="205"/>
      <c r="G52" s="205"/>
    </row>
    <row r="53" spans="2:7" ht="12.75">
      <c r="B53" s="205"/>
      <c r="C53" s="205"/>
      <c r="D53" s="205"/>
      <c r="E53" s="205"/>
      <c r="F53" s="205"/>
      <c r="G53" s="205"/>
    </row>
    <row r="54" spans="2:7" ht="12.75">
      <c r="B54" s="205"/>
      <c r="C54" s="205"/>
      <c r="D54" s="205"/>
      <c r="E54" s="205"/>
      <c r="F54" s="205"/>
      <c r="G54" s="205"/>
    </row>
    <row r="55" spans="2:7" ht="12.75">
      <c r="B55" s="205"/>
      <c r="C55" s="205"/>
      <c r="D55" s="205"/>
      <c r="E55" s="205"/>
      <c r="F55" s="205"/>
      <c r="G55" s="205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9"/>
  <sheetViews>
    <sheetView workbookViewId="0" topLeftCell="A1">
      <selection activeCell="H28" sqref="H28:I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6" t="s">
        <v>48</v>
      </c>
      <c r="B1" s="217"/>
      <c r="C1" s="97" t="str">
        <f>CONCATENATE(cislostavby," ",nazevstavby)</f>
        <v>2016 Jiné 2016</v>
      </c>
      <c r="D1" s="98"/>
      <c r="E1" s="99"/>
      <c r="F1" s="98"/>
      <c r="G1" s="100" t="s">
        <v>49</v>
      </c>
      <c r="H1" s="101" t="s">
        <v>80</v>
      </c>
      <c r="I1" s="102"/>
    </row>
    <row r="2" spans="1:9" ht="13.5" thickBot="1">
      <c r="A2" s="218" t="s">
        <v>50</v>
      </c>
      <c r="B2" s="219"/>
      <c r="C2" s="103" t="str">
        <f>CONCATENATE(cisloobjektu," ",nazevobjektu)</f>
        <v>7 Rekonstrukce el. MŠ Žižkova objekt A</v>
      </c>
      <c r="D2" s="104"/>
      <c r="E2" s="105"/>
      <c r="F2" s="104"/>
      <c r="G2" s="220" t="s">
        <v>79</v>
      </c>
      <c r="H2" s="221"/>
      <c r="I2" s="222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1" t="str">
        <f>Položky!B7</f>
        <v>3</v>
      </c>
      <c r="B7" s="115" t="str">
        <f>Položky!C7</f>
        <v>Svislé a kompletní konstrukce</v>
      </c>
      <c r="C7" s="66"/>
      <c r="D7" s="116"/>
      <c r="E7" s="202">
        <f>Položky!BA15</f>
        <v>0</v>
      </c>
      <c r="F7" s="203">
        <f>Položky!BB15</f>
        <v>0</v>
      </c>
      <c r="G7" s="203">
        <f>Položky!BC15</f>
        <v>0</v>
      </c>
      <c r="H7" s="203">
        <f>Položky!BD15</f>
        <v>0</v>
      </c>
      <c r="I7" s="204">
        <f>Položky!BE15</f>
        <v>0</v>
      </c>
    </row>
    <row r="8" spans="1:9" s="35" customFormat="1" ht="12.75">
      <c r="A8" s="201" t="str">
        <f>Položky!B16</f>
        <v>4</v>
      </c>
      <c r="B8" s="115" t="str">
        <f>Položky!C16</f>
        <v>Vodorovné konstrukce</v>
      </c>
      <c r="C8" s="66"/>
      <c r="D8" s="116"/>
      <c r="E8" s="202">
        <f>Položky!BA21</f>
        <v>0</v>
      </c>
      <c r="F8" s="203">
        <f>Položky!BB21</f>
        <v>0</v>
      </c>
      <c r="G8" s="203">
        <f>Položky!BC21</f>
        <v>0</v>
      </c>
      <c r="H8" s="203">
        <f>Položky!BD21</f>
        <v>0</v>
      </c>
      <c r="I8" s="204">
        <f>Položky!BE21</f>
        <v>0</v>
      </c>
    </row>
    <row r="9" spans="1:9" s="35" customFormat="1" ht="12.75">
      <c r="A9" s="201" t="str">
        <f>Položky!B22</f>
        <v>61</v>
      </c>
      <c r="B9" s="115" t="str">
        <f>Položky!C22</f>
        <v>Upravy povrchů vnitřní</v>
      </c>
      <c r="C9" s="66"/>
      <c r="D9" s="116"/>
      <c r="E9" s="202">
        <f>Položky!BA27</f>
        <v>0</v>
      </c>
      <c r="F9" s="203">
        <f>Položky!BB27</f>
        <v>0</v>
      </c>
      <c r="G9" s="203">
        <f>Položky!BC27</f>
        <v>0</v>
      </c>
      <c r="H9" s="203">
        <f>Položky!BD27</f>
        <v>0</v>
      </c>
      <c r="I9" s="204">
        <f>Položky!BE27</f>
        <v>0</v>
      </c>
    </row>
    <row r="10" spans="1:9" s="35" customFormat="1" ht="12.75">
      <c r="A10" s="201" t="str">
        <f>Položky!B28</f>
        <v>97</v>
      </c>
      <c r="B10" s="115" t="str">
        <f>Položky!C28</f>
        <v>Prorážení otvorů</v>
      </c>
      <c r="C10" s="66"/>
      <c r="D10" s="116"/>
      <c r="E10" s="202">
        <f>Položky!BA59</f>
        <v>0</v>
      </c>
      <c r="F10" s="203">
        <f>Položky!BB59</f>
        <v>0</v>
      </c>
      <c r="G10" s="203">
        <f>Položky!BC59</f>
        <v>0</v>
      </c>
      <c r="H10" s="203">
        <f>Položky!BD59</f>
        <v>0</v>
      </c>
      <c r="I10" s="204">
        <f>Položky!BE59</f>
        <v>0</v>
      </c>
    </row>
    <row r="11" spans="1:9" s="35" customFormat="1" ht="12.75">
      <c r="A11" s="201" t="str">
        <f>Položky!B60</f>
        <v>99</v>
      </c>
      <c r="B11" s="115" t="str">
        <f>Položky!C60</f>
        <v>Staveništní přesun hmot</v>
      </c>
      <c r="C11" s="66"/>
      <c r="D11" s="116"/>
      <c r="E11" s="202">
        <f>Položky!BA62</f>
        <v>0</v>
      </c>
      <c r="F11" s="203">
        <f>Položky!BB62</f>
        <v>0</v>
      </c>
      <c r="G11" s="203">
        <f>Položky!BC62</f>
        <v>0</v>
      </c>
      <c r="H11" s="203">
        <f>Položky!BD62</f>
        <v>0</v>
      </c>
      <c r="I11" s="204">
        <f>Položky!BE62</f>
        <v>0</v>
      </c>
    </row>
    <row r="12" spans="1:9" s="35" customFormat="1" ht="12.75">
      <c r="A12" s="201" t="str">
        <f>Položky!B63</f>
        <v>784</v>
      </c>
      <c r="B12" s="115" t="str">
        <f>Položky!C63</f>
        <v>Malby</v>
      </c>
      <c r="C12" s="66"/>
      <c r="D12" s="116"/>
      <c r="E12" s="202">
        <f>Položky!BA72</f>
        <v>0</v>
      </c>
      <c r="F12" s="203">
        <f>Položky!BB72</f>
        <v>0</v>
      </c>
      <c r="G12" s="203">
        <f>Položky!BC72</f>
        <v>0</v>
      </c>
      <c r="H12" s="203">
        <f>Položky!BD72</f>
        <v>0</v>
      </c>
      <c r="I12" s="204">
        <f>Položky!BE72</f>
        <v>0</v>
      </c>
    </row>
    <row r="13" spans="1:9" s="35" customFormat="1" ht="12.75">
      <c r="A13" s="201" t="str">
        <f>Položky!B73</f>
        <v>M21</v>
      </c>
      <c r="B13" s="115" t="str">
        <f>Položky!C73</f>
        <v>Elektromontáže</v>
      </c>
      <c r="C13" s="66"/>
      <c r="D13" s="116"/>
      <c r="E13" s="202">
        <f>Položky!BA312</f>
        <v>0</v>
      </c>
      <c r="F13" s="203">
        <f>Položky!BB312</f>
        <v>0</v>
      </c>
      <c r="G13" s="203">
        <f>Položky!BC312</f>
        <v>0</v>
      </c>
      <c r="H13" s="203">
        <f>Položky!BD312</f>
        <v>0</v>
      </c>
      <c r="I13" s="204">
        <f>Položky!BE312</f>
        <v>0</v>
      </c>
    </row>
    <row r="14" spans="1:9" s="35" customFormat="1" ht="13.5" thickBot="1">
      <c r="A14" s="201" t="str">
        <f>Položky!B313</f>
        <v>M46</v>
      </c>
      <c r="B14" s="115" t="str">
        <f>Položky!C313</f>
        <v>Zemní práce při montážích</v>
      </c>
      <c r="C14" s="66"/>
      <c r="D14" s="116"/>
      <c r="E14" s="202">
        <f>Položky!BA328</f>
        <v>0</v>
      </c>
      <c r="F14" s="203">
        <f>Položky!BB328</f>
        <v>0</v>
      </c>
      <c r="G14" s="203">
        <f>Položky!BC328</f>
        <v>0</v>
      </c>
      <c r="H14" s="203">
        <f>Položky!BD328</f>
        <v>0</v>
      </c>
      <c r="I14" s="204">
        <f>Položky!BE328</f>
        <v>0</v>
      </c>
    </row>
    <row r="15" spans="1:9" s="123" customFormat="1" ht="13.5" thickBot="1">
      <c r="A15" s="117"/>
      <c r="B15" s="118" t="s">
        <v>57</v>
      </c>
      <c r="C15" s="118"/>
      <c r="D15" s="119"/>
      <c r="E15" s="120">
        <f>SUM(E7:E14)</f>
        <v>0</v>
      </c>
      <c r="F15" s="121">
        <f>SUM(F7:F14)</f>
        <v>0</v>
      </c>
      <c r="G15" s="121">
        <f>SUM(G7:G14)</f>
        <v>0</v>
      </c>
      <c r="H15" s="121">
        <f>SUM(H7:H14)</f>
        <v>0</v>
      </c>
      <c r="I15" s="122">
        <f>SUM(I7:I14)</f>
        <v>0</v>
      </c>
    </row>
    <row r="16" spans="1:9" ht="12.75">
      <c r="A16" s="66"/>
      <c r="B16" s="66"/>
      <c r="C16" s="66"/>
      <c r="D16" s="66"/>
      <c r="E16" s="66"/>
      <c r="F16" s="66"/>
      <c r="G16" s="66"/>
      <c r="H16" s="66"/>
      <c r="I16" s="66"/>
    </row>
    <row r="17" spans="1:57" ht="19.5" customHeight="1">
      <c r="A17" s="107" t="s">
        <v>58</v>
      </c>
      <c r="B17" s="107"/>
      <c r="C17" s="107"/>
      <c r="D17" s="107"/>
      <c r="E17" s="107"/>
      <c r="F17" s="107"/>
      <c r="G17" s="124"/>
      <c r="H17" s="107"/>
      <c r="I17" s="107"/>
      <c r="BA17" s="41"/>
      <c r="BB17" s="41"/>
      <c r="BC17" s="41"/>
      <c r="BD17" s="41"/>
      <c r="BE17" s="41"/>
    </row>
    <row r="18" spans="1:9" ht="13.5" thickBot="1">
      <c r="A18" s="77"/>
      <c r="B18" s="77"/>
      <c r="C18" s="77"/>
      <c r="D18" s="77"/>
      <c r="E18" s="77"/>
      <c r="F18" s="77"/>
      <c r="G18" s="77"/>
      <c r="H18" s="77"/>
      <c r="I18" s="77"/>
    </row>
    <row r="19" spans="1:9" ht="12.75">
      <c r="A19" s="71" t="s">
        <v>59</v>
      </c>
      <c r="B19" s="72"/>
      <c r="C19" s="72"/>
      <c r="D19" s="125"/>
      <c r="E19" s="126" t="s">
        <v>60</v>
      </c>
      <c r="F19" s="127" t="s">
        <v>61</v>
      </c>
      <c r="G19" s="128" t="s">
        <v>62</v>
      </c>
      <c r="H19" s="129"/>
      <c r="I19" s="130" t="s">
        <v>60</v>
      </c>
    </row>
    <row r="20" spans="1:53" ht="12.75">
      <c r="A20" s="64" t="s">
        <v>429</v>
      </c>
      <c r="B20" s="55"/>
      <c r="C20" s="55"/>
      <c r="D20" s="131"/>
      <c r="E20" s="132"/>
      <c r="F20" s="133"/>
      <c r="G20" s="134">
        <f aca="true" t="shared" si="0" ref="G20:G27">CHOOSE(BA20+1,HSV+PSV,HSV+PSV+Mont,HSV+PSV+Dodavka+Mont,HSV,PSV,Mont,Dodavka,Mont+Dodavka,0)</f>
        <v>0</v>
      </c>
      <c r="H20" s="135"/>
      <c r="I20" s="136">
        <f aca="true" t="shared" si="1" ref="I20:I27">E20+F20*G20/100</f>
        <v>0</v>
      </c>
      <c r="BA20">
        <v>0</v>
      </c>
    </row>
    <row r="21" spans="1:53" ht="12.75">
      <c r="A21" s="64" t="s">
        <v>430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ht="12.75">
      <c r="A22" s="64" t="s">
        <v>431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0</v>
      </c>
    </row>
    <row r="23" spans="1:53" ht="12.75">
      <c r="A23" s="64" t="s">
        <v>432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0</v>
      </c>
    </row>
    <row r="24" spans="1:53" ht="12.75">
      <c r="A24" s="64" t="s">
        <v>433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1</v>
      </c>
    </row>
    <row r="25" spans="1:53" ht="12.75">
      <c r="A25" s="64" t="s">
        <v>434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1</v>
      </c>
    </row>
    <row r="26" spans="1:53" ht="12.75">
      <c r="A26" s="64" t="s">
        <v>435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2</v>
      </c>
    </row>
    <row r="27" spans="1:53" ht="12.75">
      <c r="A27" s="64" t="s">
        <v>436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2</v>
      </c>
    </row>
    <row r="28" spans="1:9" ht="13.5" thickBot="1">
      <c r="A28" s="137"/>
      <c r="B28" s="138" t="s">
        <v>63</v>
      </c>
      <c r="C28" s="139"/>
      <c r="D28" s="140"/>
      <c r="E28" s="141"/>
      <c r="F28" s="142"/>
      <c r="G28" s="142"/>
      <c r="H28" s="223">
        <f>SUM(I20:I27)</f>
        <v>0</v>
      </c>
      <c r="I28" s="224"/>
    </row>
    <row r="30" spans="2:9" ht="12.75">
      <c r="B30" s="123"/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</sheetData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01"/>
  <sheetViews>
    <sheetView showGridLines="0" showZeros="0" workbookViewId="0" topLeftCell="A1">
      <selection activeCell="A328" sqref="A328:IV330"/>
    </sheetView>
  </sheetViews>
  <sheetFormatPr defaultColWidth="9.1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5" customWidth="1"/>
    <col min="6" max="6" width="9.875" style="146" customWidth="1"/>
    <col min="7" max="7" width="13.875" style="146" customWidth="1"/>
    <col min="8" max="11" width="9.125" style="146" customWidth="1"/>
    <col min="12" max="12" width="75.25390625" style="146" customWidth="1"/>
    <col min="13" max="13" width="45.25390625" style="146" customWidth="1"/>
    <col min="14" max="16384" width="9.125" style="146" customWidth="1"/>
  </cols>
  <sheetData>
    <row r="1" spans="1:7" ht="15.75">
      <c r="A1" s="230" t="s">
        <v>75</v>
      </c>
      <c r="B1" s="230"/>
      <c r="C1" s="230"/>
      <c r="D1" s="230"/>
      <c r="E1" s="230"/>
      <c r="F1" s="230"/>
      <c r="G1" s="230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6" t="s">
        <v>48</v>
      </c>
      <c r="B3" s="217"/>
      <c r="C3" s="97" t="str">
        <f>CONCATENATE(cislostavby," ",nazevstavby)</f>
        <v>2016 Jiné 2016</v>
      </c>
      <c r="D3" s="151"/>
      <c r="E3" s="152" t="s">
        <v>64</v>
      </c>
      <c r="F3" s="153" t="str">
        <f>Rekapitulace!H1</f>
        <v>240416</v>
      </c>
      <c r="G3" s="154"/>
    </row>
    <row r="4" spans="1:7" ht="13.5" thickBot="1">
      <c r="A4" s="231" t="s">
        <v>50</v>
      </c>
      <c r="B4" s="219"/>
      <c r="C4" s="103" t="str">
        <f>CONCATENATE(cisloobjektu," ",nazevobjektu)</f>
        <v>7 Rekonstrukce el. MŠ Žižkova objekt A</v>
      </c>
      <c r="D4" s="155"/>
      <c r="E4" s="232" t="str">
        <f>Rekapitulace!G2</f>
        <v>Rekonstrukce el. MŠ Žižkova objekt A</v>
      </c>
      <c r="F4" s="233"/>
      <c r="G4" s="234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81</v>
      </c>
      <c r="C7" s="165" t="s">
        <v>82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83</v>
      </c>
      <c r="C8" s="173" t="s">
        <v>84</v>
      </c>
      <c r="D8" s="174" t="s">
        <v>85</v>
      </c>
      <c r="E8" s="175">
        <v>30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0.01469</v>
      </c>
    </row>
    <row r="9" spans="1:15" ht="12.75">
      <c r="A9" s="178"/>
      <c r="B9" s="179"/>
      <c r="C9" s="225" t="s">
        <v>86</v>
      </c>
      <c r="D9" s="226"/>
      <c r="E9" s="226"/>
      <c r="F9" s="226"/>
      <c r="G9" s="227"/>
      <c r="L9" s="180" t="s">
        <v>86</v>
      </c>
      <c r="O9" s="170">
        <v>3</v>
      </c>
    </row>
    <row r="10" spans="1:15" ht="12.75">
      <c r="A10" s="178"/>
      <c r="B10" s="181"/>
      <c r="C10" s="228" t="s">
        <v>87</v>
      </c>
      <c r="D10" s="229"/>
      <c r="E10" s="182">
        <v>15</v>
      </c>
      <c r="F10" s="183"/>
      <c r="G10" s="184"/>
      <c r="M10" s="180" t="s">
        <v>87</v>
      </c>
      <c r="O10" s="170"/>
    </row>
    <row r="11" spans="1:15" ht="12.75">
      <c r="A11" s="178"/>
      <c r="B11" s="181"/>
      <c r="C11" s="228" t="s">
        <v>88</v>
      </c>
      <c r="D11" s="229"/>
      <c r="E11" s="182">
        <v>15</v>
      </c>
      <c r="F11" s="183"/>
      <c r="G11" s="184"/>
      <c r="M11" s="180" t="s">
        <v>88</v>
      </c>
      <c r="O11" s="170"/>
    </row>
    <row r="12" spans="1:104" ht="12.75">
      <c r="A12" s="171">
        <v>2</v>
      </c>
      <c r="B12" s="172" t="s">
        <v>89</v>
      </c>
      <c r="C12" s="173" t="s">
        <v>90</v>
      </c>
      <c r="D12" s="174" t="s">
        <v>85</v>
      </c>
      <c r="E12" s="175">
        <v>15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0.11034</v>
      </c>
    </row>
    <row r="13" spans="1:15" ht="12.75">
      <c r="A13" s="178"/>
      <c r="B13" s="181"/>
      <c r="C13" s="228" t="s">
        <v>91</v>
      </c>
      <c r="D13" s="229"/>
      <c r="E13" s="182">
        <v>8</v>
      </c>
      <c r="F13" s="183"/>
      <c r="G13" s="184"/>
      <c r="M13" s="180" t="s">
        <v>91</v>
      </c>
      <c r="O13" s="170"/>
    </row>
    <row r="14" spans="1:15" ht="12.75">
      <c r="A14" s="178"/>
      <c r="B14" s="181"/>
      <c r="C14" s="228" t="s">
        <v>92</v>
      </c>
      <c r="D14" s="229"/>
      <c r="E14" s="182">
        <v>7</v>
      </c>
      <c r="F14" s="183"/>
      <c r="G14" s="184"/>
      <c r="M14" s="180" t="s">
        <v>92</v>
      </c>
      <c r="O14" s="170"/>
    </row>
    <row r="15" spans="1:57" ht="12.75">
      <c r="A15" s="185"/>
      <c r="B15" s="186" t="s">
        <v>73</v>
      </c>
      <c r="C15" s="187" t="str">
        <f>CONCATENATE(B7," ",C7)</f>
        <v>3 Svislé a kompletní konstrukce</v>
      </c>
      <c r="D15" s="188"/>
      <c r="E15" s="189"/>
      <c r="F15" s="190"/>
      <c r="G15" s="191">
        <f>SUM(G7:G14)</f>
        <v>0</v>
      </c>
      <c r="O15" s="170">
        <v>4</v>
      </c>
      <c r="BA15" s="192">
        <f>SUM(BA7:BA14)</f>
        <v>0</v>
      </c>
      <c r="BB15" s="192">
        <f>SUM(BB7:BB14)</f>
        <v>0</v>
      </c>
      <c r="BC15" s="192">
        <f>SUM(BC7:BC14)</f>
        <v>0</v>
      </c>
      <c r="BD15" s="192">
        <f>SUM(BD7:BD14)</f>
        <v>0</v>
      </c>
      <c r="BE15" s="192">
        <f>SUM(BE7:BE14)</f>
        <v>0</v>
      </c>
    </row>
    <row r="16" spans="1:15" ht="12.75">
      <c r="A16" s="163" t="s">
        <v>72</v>
      </c>
      <c r="B16" s="164" t="s">
        <v>93</v>
      </c>
      <c r="C16" s="165" t="s">
        <v>94</v>
      </c>
      <c r="D16" s="166"/>
      <c r="E16" s="167"/>
      <c r="F16" s="167"/>
      <c r="G16" s="168"/>
      <c r="H16" s="169"/>
      <c r="I16" s="169"/>
      <c r="O16" s="170">
        <v>1</v>
      </c>
    </row>
    <row r="17" spans="1:104" ht="12.75">
      <c r="A17" s="171">
        <v>3</v>
      </c>
      <c r="B17" s="172" t="s">
        <v>95</v>
      </c>
      <c r="C17" s="173" t="s">
        <v>96</v>
      </c>
      <c r="D17" s="174" t="s">
        <v>85</v>
      </c>
      <c r="E17" s="175">
        <v>13</v>
      </c>
      <c r="F17" s="175">
        <v>0</v>
      </c>
      <c r="G17" s="176">
        <f>E17*F17</f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7">
        <v>1</v>
      </c>
      <c r="CB17" s="177">
        <v>1</v>
      </c>
      <c r="CZ17" s="146">
        <v>0.0502</v>
      </c>
    </row>
    <row r="18" spans="1:15" ht="12.75">
      <c r="A18" s="178"/>
      <c r="B18" s="179"/>
      <c r="C18" s="225" t="s">
        <v>97</v>
      </c>
      <c r="D18" s="226"/>
      <c r="E18" s="226"/>
      <c r="F18" s="226"/>
      <c r="G18" s="227"/>
      <c r="L18" s="180" t="s">
        <v>97</v>
      </c>
      <c r="O18" s="170">
        <v>3</v>
      </c>
    </row>
    <row r="19" spans="1:15" ht="12.75">
      <c r="A19" s="178"/>
      <c r="B19" s="181"/>
      <c r="C19" s="228" t="s">
        <v>91</v>
      </c>
      <c r="D19" s="229"/>
      <c r="E19" s="182">
        <v>8</v>
      </c>
      <c r="F19" s="183"/>
      <c r="G19" s="184"/>
      <c r="M19" s="180" t="s">
        <v>91</v>
      </c>
      <c r="O19" s="170"/>
    </row>
    <row r="20" spans="1:15" ht="12.75">
      <c r="A20" s="178"/>
      <c r="B20" s="181"/>
      <c r="C20" s="228" t="s">
        <v>98</v>
      </c>
      <c r="D20" s="229"/>
      <c r="E20" s="182">
        <v>5</v>
      </c>
      <c r="F20" s="183"/>
      <c r="G20" s="184"/>
      <c r="M20" s="180" t="s">
        <v>98</v>
      </c>
      <c r="O20" s="170"/>
    </row>
    <row r="21" spans="1:57" ht="12.75">
      <c r="A21" s="185"/>
      <c r="B21" s="186" t="s">
        <v>73</v>
      </c>
      <c r="C21" s="187" t="str">
        <f>CONCATENATE(B16," ",C16)</f>
        <v>4 Vodorovné konstrukce</v>
      </c>
      <c r="D21" s="188"/>
      <c r="E21" s="189"/>
      <c r="F21" s="190"/>
      <c r="G21" s="191">
        <f>SUM(G16:G20)</f>
        <v>0</v>
      </c>
      <c r="O21" s="170">
        <v>4</v>
      </c>
      <c r="BA21" s="192">
        <f>SUM(BA16:BA20)</f>
        <v>0</v>
      </c>
      <c r="BB21" s="192">
        <f>SUM(BB16:BB20)</f>
        <v>0</v>
      </c>
      <c r="BC21" s="192">
        <f>SUM(BC16:BC20)</f>
        <v>0</v>
      </c>
      <c r="BD21" s="192">
        <f>SUM(BD16:BD20)</f>
        <v>0</v>
      </c>
      <c r="BE21" s="192">
        <f>SUM(BE16:BE20)</f>
        <v>0</v>
      </c>
    </row>
    <row r="22" spans="1:15" ht="12.75">
      <c r="A22" s="163" t="s">
        <v>72</v>
      </c>
      <c r="B22" s="164" t="s">
        <v>99</v>
      </c>
      <c r="C22" s="165" t="s">
        <v>100</v>
      </c>
      <c r="D22" s="166"/>
      <c r="E22" s="167"/>
      <c r="F22" s="167"/>
      <c r="G22" s="168"/>
      <c r="H22" s="169"/>
      <c r="I22" s="169"/>
      <c r="O22" s="170">
        <v>1</v>
      </c>
    </row>
    <row r="23" spans="1:104" ht="12.75">
      <c r="A23" s="171">
        <v>4</v>
      </c>
      <c r="B23" s="172" t="s">
        <v>101</v>
      </c>
      <c r="C23" s="173" t="s">
        <v>102</v>
      </c>
      <c r="D23" s="174" t="s">
        <v>103</v>
      </c>
      <c r="E23" s="175">
        <v>40</v>
      </c>
      <c r="F23" s="175">
        <v>0</v>
      </c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0.10712</v>
      </c>
    </row>
    <row r="24" spans="1:15" ht="12.75">
      <c r="A24" s="178"/>
      <c r="B24" s="179"/>
      <c r="C24" s="225" t="s">
        <v>104</v>
      </c>
      <c r="D24" s="226"/>
      <c r="E24" s="226"/>
      <c r="F24" s="226"/>
      <c r="G24" s="227"/>
      <c r="L24" s="180" t="s">
        <v>104</v>
      </c>
      <c r="O24" s="170">
        <v>3</v>
      </c>
    </row>
    <row r="25" spans="1:104" ht="22.5">
      <c r="A25" s="171">
        <v>5</v>
      </c>
      <c r="B25" s="172" t="s">
        <v>105</v>
      </c>
      <c r="C25" s="173" t="s">
        <v>106</v>
      </c>
      <c r="D25" s="174" t="s">
        <v>103</v>
      </c>
      <c r="E25" s="175">
        <v>40</v>
      </c>
      <c r="F25" s="175">
        <v>0</v>
      </c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7">
        <v>1</v>
      </c>
      <c r="CB25" s="177">
        <v>1</v>
      </c>
      <c r="CZ25" s="146">
        <v>0.0019</v>
      </c>
    </row>
    <row r="26" spans="1:15" ht="12.75">
      <c r="A26" s="178"/>
      <c r="B26" s="179"/>
      <c r="C26" s="225" t="s">
        <v>107</v>
      </c>
      <c r="D26" s="226"/>
      <c r="E26" s="226"/>
      <c r="F26" s="226"/>
      <c r="G26" s="227"/>
      <c r="L26" s="180" t="s">
        <v>107</v>
      </c>
      <c r="O26" s="170">
        <v>3</v>
      </c>
    </row>
    <row r="27" spans="1:57" ht="12.75">
      <c r="A27" s="185"/>
      <c r="B27" s="186" t="s">
        <v>73</v>
      </c>
      <c r="C27" s="187" t="str">
        <f>CONCATENATE(B22," ",C22)</f>
        <v>61 Upravy povrchů vnitřní</v>
      </c>
      <c r="D27" s="188"/>
      <c r="E27" s="189"/>
      <c r="F27" s="190"/>
      <c r="G27" s="191">
        <f>SUM(G22:G26)</f>
        <v>0</v>
      </c>
      <c r="O27" s="170">
        <v>4</v>
      </c>
      <c r="BA27" s="192">
        <f>SUM(BA22:BA26)</f>
        <v>0</v>
      </c>
      <c r="BB27" s="192">
        <f>SUM(BB22:BB26)</f>
        <v>0</v>
      </c>
      <c r="BC27" s="192">
        <f>SUM(BC22:BC26)</f>
        <v>0</v>
      </c>
      <c r="BD27" s="192">
        <f>SUM(BD22:BD26)</f>
        <v>0</v>
      </c>
      <c r="BE27" s="192">
        <f>SUM(BE22:BE26)</f>
        <v>0</v>
      </c>
    </row>
    <row r="28" spans="1:15" ht="12.75">
      <c r="A28" s="163" t="s">
        <v>72</v>
      </c>
      <c r="B28" s="164" t="s">
        <v>108</v>
      </c>
      <c r="C28" s="165" t="s">
        <v>109</v>
      </c>
      <c r="D28" s="166"/>
      <c r="E28" s="167"/>
      <c r="F28" s="167"/>
      <c r="G28" s="168"/>
      <c r="H28" s="169"/>
      <c r="I28" s="169"/>
      <c r="O28" s="170">
        <v>1</v>
      </c>
    </row>
    <row r="29" spans="1:104" ht="12.75">
      <c r="A29" s="171">
        <v>6</v>
      </c>
      <c r="B29" s="172" t="s">
        <v>110</v>
      </c>
      <c r="C29" s="173" t="s">
        <v>111</v>
      </c>
      <c r="D29" s="174" t="s">
        <v>85</v>
      </c>
      <c r="E29" s="175">
        <v>40</v>
      </c>
      <c r="F29" s="175">
        <v>0</v>
      </c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</v>
      </c>
      <c r="CB29" s="177">
        <v>1</v>
      </c>
      <c r="CZ29" s="146">
        <v>0.00133</v>
      </c>
    </row>
    <row r="30" spans="1:15" ht="12.75">
      <c r="A30" s="178"/>
      <c r="B30" s="179"/>
      <c r="C30" s="225" t="s">
        <v>112</v>
      </c>
      <c r="D30" s="226"/>
      <c r="E30" s="226"/>
      <c r="F30" s="226"/>
      <c r="G30" s="227"/>
      <c r="L30" s="180" t="s">
        <v>112</v>
      </c>
      <c r="O30" s="170">
        <v>3</v>
      </c>
    </row>
    <row r="31" spans="1:15" ht="12.75">
      <c r="A31" s="178"/>
      <c r="B31" s="181"/>
      <c r="C31" s="228" t="s">
        <v>113</v>
      </c>
      <c r="D31" s="229"/>
      <c r="E31" s="182">
        <v>20</v>
      </c>
      <c r="F31" s="183"/>
      <c r="G31" s="184"/>
      <c r="M31" s="180" t="s">
        <v>113</v>
      </c>
      <c r="O31" s="170"/>
    </row>
    <row r="32" spans="1:15" ht="12.75">
      <c r="A32" s="178"/>
      <c r="B32" s="181"/>
      <c r="C32" s="228" t="s">
        <v>114</v>
      </c>
      <c r="D32" s="229"/>
      <c r="E32" s="182">
        <v>20</v>
      </c>
      <c r="F32" s="183"/>
      <c r="G32" s="184"/>
      <c r="M32" s="180" t="s">
        <v>114</v>
      </c>
      <c r="O32" s="170"/>
    </row>
    <row r="33" spans="1:104" ht="12.75">
      <c r="A33" s="171">
        <v>7</v>
      </c>
      <c r="B33" s="172" t="s">
        <v>115</v>
      </c>
      <c r="C33" s="173" t="s">
        <v>116</v>
      </c>
      <c r="D33" s="174" t="s">
        <v>85</v>
      </c>
      <c r="E33" s="175">
        <v>25</v>
      </c>
      <c r="F33" s="175">
        <v>0</v>
      </c>
      <c r="G33" s="176">
        <f>E33*F33</f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</v>
      </c>
      <c r="CB33" s="177">
        <v>1</v>
      </c>
      <c r="CZ33" s="146">
        <v>0.00133</v>
      </c>
    </row>
    <row r="34" spans="1:15" ht="12.75">
      <c r="A34" s="178"/>
      <c r="B34" s="179"/>
      <c r="C34" s="225" t="s">
        <v>112</v>
      </c>
      <c r="D34" s="226"/>
      <c r="E34" s="226"/>
      <c r="F34" s="226"/>
      <c r="G34" s="227"/>
      <c r="L34" s="180" t="s">
        <v>112</v>
      </c>
      <c r="O34" s="170">
        <v>3</v>
      </c>
    </row>
    <row r="35" spans="1:15" ht="12.75">
      <c r="A35" s="178"/>
      <c r="B35" s="181"/>
      <c r="C35" s="228" t="s">
        <v>117</v>
      </c>
      <c r="D35" s="229"/>
      <c r="E35" s="182">
        <v>25</v>
      </c>
      <c r="F35" s="183"/>
      <c r="G35" s="184"/>
      <c r="M35" s="180" t="s">
        <v>117</v>
      </c>
      <c r="O35" s="170"/>
    </row>
    <row r="36" spans="1:104" ht="12.75">
      <c r="A36" s="171">
        <v>8</v>
      </c>
      <c r="B36" s="172" t="s">
        <v>118</v>
      </c>
      <c r="C36" s="173" t="s">
        <v>119</v>
      </c>
      <c r="D36" s="174" t="s">
        <v>85</v>
      </c>
      <c r="E36" s="175">
        <v>15</v>
      </c>
      <c r="F36" s="175">
        <v>0</v>
      </c>
      <c r="G36" s="176">
        <f>E36*F36</f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</v>
      </c>
      <c r="CB36" s="177">
        <v>1</v>
      </c>
      <c r="CZ36" s="146">
        <v>0</v>
      </c>
    </row>
    <row r="37" spans="1:15" ht="12.75">
      <c r="A37" s="178"/>
      <c r="B37" s="179"/>
      <c r="C37" s="225" t="s">
        <v>112</v>
      </c>
      <c r="D37" s="226"/>
      <c r="E37" s="226"/>
      <c r="F37" s="226"/>
      <c r="G37" s="227"/>
      <c r="L37" s="180" t="s">
        <v>112</v>
      </c>
      <c r="O37" s="170">
        <v>3</v>
      </c>
    </row>
    <row r="38" spans="1:15" ht="12.75">
      <c r="A38" s="178"/>
      <c r="B38" s="181"/>
      <c r="C38" s="228" t="s">
        <v>120</v>
      </c>
      <c r="D38" s="229"/>
      <c r="E38" s="182">
        <v>15</v>
      </c>
      <c r="F38" s="183"/>
      <c r="G38" s="184"/>
      <c r="M38" s="180" t="s">
        <v>120</v>
      </c>
      <c r="O38" s="170"/>
    </row>
    <row r="39" spans="1:104" ht="12.75">
      <c r="A39" s="171">
        <v>9</v>
      </c>
      <c r="B39" s="172" t="s">
        <v>121</v>
      </c>
      <c r="C39" s="173" t="s">
        <v>122</v>
      </c>
      <c r="D39" s="174" t="s">
        <v>85</v>
      </c>
      <c r="E39" s="175">
        <v>220</v>
      </c>
      <c r="F39" s="175">
        <v>0</v>
      </c>
      <c r="G39" s="176">
        <f>E39*F39</f>
        <v>0</v>
      </c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1</v>
      </c>
      <c r="CZ39" s="146">
        <v>0.0009</v>
      </c>
    </row>
    <row r="40" spans="1:15" ht="12.75">
      <c r="A40" s="178"/>
      <c r="B40" s="179"/>
      <c r="C40" s="225" t="s">
        <v>123</v>
      </c>
      <c r="D40" s="226"/>
      <c r="E40" s="226"/>
      <c r="F40" s="226"/>
      <c r="G40" s="227"/>
      <c r="L40" s="180" t="s">
        <v>123</v>
      </c>
      <c r="O40" s="170">
        <v>3</v>
      </c>
    </row>
    <row r="41" spans="1:15" ht="12.75">
      <c r="A41" s="178"/>
      <c r="B41" s="181"/>
      <c r="C41" s="228" t="s">
        <v>124</v>
      </c>
      <c r="D41" s="229"/>
      <c r="E41" s="182">
        <v>100</v>
      </c>
      <c r="F41" s="183"/>
      <c r="G41" s="184"/>
      <c r="M41" s="180" t="s">
        <v>124</v>
      </c>
      <c r="O41" s="170"/>
    </row>
    <row r="42" spans="1:15" ht="12.75">
      <c r="A42" s="178"/>
      <c r="B42" s="181"/>
      <c r="C42" s="228" t="s">
        <v>125</v>
      </c>
      <c r="D42" s="229"/>
      <c r="E42" s="182">
        <v>120</v>
      </c>
      <c r="F42" s="183"/>
      <c r="G42" s="184"/>
      <c r="M42" s="180" t="s">
        <v>125</v>
      </c>
      <c r="O42" s="170"/>
    </row>
    <row r="43" spans="1:104" ht="12.75">
      <c r="A43" s="171">
        <v>10</v>
      </c>
      <c r="B43" s="172" t="s">
        <v>126</v>
      </c>
      <c r="C43" s="173" t="s">
        <v>127</v>
      </c>
      <c r="D43" s="174" t="s">
        <v>128</v>
      </c>
      <c r="E43" s="175">
        <v>120</v>
      </c>
      <c r="F43" s="175">
        <v>0</v>
      </c>
      <c r="G43" s="176">
        <f>E43*F43</f>
        <v>0</v>
      </c>
      <c r="O43" s="170">
        <v>2</v>
      </c>
      <c r="AA43" s="146">
        <v>1</v>
      </c>
      <c r="AB43" s="146">
        <v>1</v>
      </c>
      <c r="AC43" s="146">
        <v>1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</v>
      </c>
      <c r="CB43" s="177">
        <v>1</v>
      </c>
      <c r="CZ43" s="146">
        <v>0.00049</v>
      </c>
    </row>
    <row r="44" spans="1:15" ht="12.75">
      <c r="A44" s="178"/>
      <c r="B44" s="179"/>
      <c r="C44" s="225" t="s">
        <v>129</v>
      </c>
      <c r="D44" s="226"/>
      <c r="E44" s="226"/>
      <c r="F44" s="226"/>
      <c r="G44" s="227"/>
      <c r="L44" s="180" t="s">
        <v>129</v>
      </c>
      <c r="O44" s="170">
        <v>3</v>
      </c>
    </row>
    <row r="45" spans="1:15" ht="12.75">
      <c r="A45" s="178"/>
      <c r="B45" s="181"/>
      <c r="C45" s="228" t="s">
        <v>130</v>
      </c>
      <c r="D45" s="229"/>
      <c r="E45" s="182">
        <v>70</v>
      </c>
      <c r="F45" s="183"/>
      <c r="G45" s="184"/>
      <c r="M45" s="180" t="s">
        <v>130</v>
      </c>
      <c r="O45" s="170"/>
    </row>
    <row r="46" spans="1:15" ht="12.75">
      <c r="A46" s="178"/>
      <c r="B46" s="181"/>
      <c r="C46" s="228" t="s">
        <v>131</v>
      </c>
      <c r="D46" s="229"/>
      <c r="E46" s="182">
        <v>50</v>
      </c>
      <c r="F46" s="183"/>
      <c r="G46" s="184"/>
      <c r="M46" s="180" t="s">
        <v>131</v>
      </c>
      <c r="O46" s="170"/>
    </row>
    <row r="47" spans="1:104" ht="12.75">
      <c r="A47" s="171">
        <v>11</v>
      </c>
      <c r="B47" s="172" t="s">
        <v>132</v>
      </c>
      <c r="C47" s="173" t="s">
        <v>133</v>
      </c>
      <c r="D47" s="174" t="s">
        <v>128</v>
      </c>
      <c r="E47" s="175">
        <v>60</v>
      </c>
      <c r="F47" s="175">
        <v>0</v>
      </c>
      <c r="G47" s="176">
        <f>E47*F47</f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1</v>
      </c>
      <c r="CB47" s="177">
        <v>1</v>
      </c>
      <c r="CZ47" s="146">
        <v>0.00049</v>
      </c>
    </row>
    <row r="48" spans="1:15" ht="12.75">
      <c r="A48" s="178"/>
      <c r="B48" s="179"/>
      <c r="C48" s="225" t="s">
        <v>134</v>
      </c>
      <c r="D48" s="226"/>
      <c r="E48" s="226"/>
      <c r="F48" s="226"/>
      <c r="G48" s="227"/>
      <c r="L48" s="180" t="s">
        <v>134</v>
      </c>
      <c r="O48" s="170">
        <v>3</v>
      </c>
    </row>
    <row r="49" spans="1:15" ht="12.75">
      <c r="A49" s="178"/>
      <c r="B49" s="181"/>
      <c r="C49" s="228" t="s">
        <v>135</v>
      </c>
      <c r="D49" s="229"/>
      <c r="E49" s="182">
        <v>30</v>
      </c>
      <c r="F49" s="183"/>
      <c r="G49" s="184"/>
      <c r="M49" s="180" t="s">
        <v>135</v>
      </c>
      <c r="O49" s="170"/>
    </row>
    <row r="50" spans="1:15" ht="12.75">
      <c r="A50" s="178"/>
      <c r="B50" s="181"/>
      <c r="C50" s="228" t="s">
        <v>136</v>
      </c>
      <c r="D50" s="229"/>
      <c r="E50" s="182">
        <v>30</v>
      </c>
      <c r="F50" s="183"/>
      <c r="G50" s="184"/>
      <c r="M50" s="180" t="s">
        <v>136</v>
      </c>
      <c r="O50" s="170"/>
    </row>
    <row r="51" spans="1:104" ht="12.75">
      <c r="A51" s="171">
        <v>12</v>
      </c>
      <c r="B51" s="172" t="s">
        <v>137</v>
      </c>
      <c r="C51" s="173" t="s">
        <v>138</v>
      </c>
      <c r="D51" s="174" t="s">
        <v>128</v>
      </c>
      <c r="E51" s="175">
        <v>75</v>
      </c>
      <c r="F51" s="175">
        <v>0</v>
      </c>
      <c r="G51" s="176">
        <f>E51*F51</f>
        <v>0</v>
      </c>
      <c r="O51" s="170">
        <v>2</v>
      </c>
      <c r="AA51" s="146">
        <v>1</v>
      </c>
      <c r="AB51" s="146">
        <v>1</v>
      </c>
      <c r="AC51" s="146">
        <v>1</v>
      </c>
      <c r="AZ51" s="146">
        <v>1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1</v>
      </c>
      <c r="CB51" s="177">
        <v>1</v>
      </c>
      <c r="CZ51" s="146">
        <v>0.00049</v>
      </c>
    </row>
    <row r="52" spans="1:15" ht="12.75">
      <c r="A52" s="178"/>
      <c r="B52" s="179"/>
      <c r="C52" s="225" t="s">
        <v>139</v>
      </c>
      <c r="D52" s="226"/>
      <c r="E52" s="226"/>
      <c r="F52" s="226"/>
      <c r="G52" s="227"/>
      <c r="L52" s="180" t="s">
        <v>139</v>
      </c>
      <c r="O52" s="170">
        <v>3</v>
      </c>
    </row>
    <row r="53" spans="1:15" ht="12.75">
      <c r="A53" s="178"/>
      <c r="B53" s="181"/>
      <c r="C53" s="228" t="s">
        <v>140</v>
      </c>
      <c r="D53" s="229"/>
      <c r="E53" s="182">
        <v>40</v>
      </c>
      <c r="F53" s="183"/>
      <c r="G53" s="184"/>
      <c r="M53" s="180" t="s">
        <v>140</v>
      </c>
      <c r="O53" s="170"/>
    </row>
    <row r="54" spans="1:15" ht="12.75">
      <c r="A54" s="178"/>
      <c r="B54" s="181"/>
      <c r="C54" s="228" t="s">
        <v>141</v>
      </c>
      <c r="D54" s="229"/>
      <c r="E54" s="182">
        <v>35</v>
      </c>
      <c r="F54" s="183"/>
      <c r="G54" s="184"/>
      <c r="M54" s="180" t="s">
        <v>141</v>
      </c>
      <c r="O54" s="170"/>
    </row>
    <row r="55" spans="1:104" ht="12.75">
      <c r="A55" s="171">
        <v>13</v>
      </c>
      <c r="B55" s="172" t="s">
        <v>142</v>
      </c>
      <c r="C55" s="173" t="s">
        <v>143</v>
      </c>
      <c r="D55" s="174" t="s">
        <v>128</v>
      </c>
      <c r="E55" s="175">
        <v>90</v>
      </c>
      <c r="F55" s="175">
        <v>0</v>
      </c>
      <c r="G55" s="176">
        <f>E55*F55</f>
        <v>0</v>
      </c>
      <c r="O55" s="170">
        <v>2</v>
      </c>
      <c r="AA55" s="146">
        <v>1</v>
      </c>
      <c r="AB55" s="146">
        <v>1</v>
      </c>
      <c r="AC55" s="146">
        <v>1</v>
      </c>
      <c r="AZ55" s="146">
        <v>1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1</v>
      </c>
      <c r="CB55" s="177">
        <v>1</v>
      </c>
      <c r="CZ55" s="146">
        <v>0.00049</v>
      </c>
    </row>
    <row r="56" spans="1:15" ht="12.75">
      <c r="A56" s="178"/>
      <c r="B56" s="179"/>
      <c r="C56" s="225" t="s">
        <v>112</v>
      </c>
      <c r="D56" s="226"/>
      <c r="E56" s="226"/>
      <c r="F56" s="226"/>
      <c r="G56" s="227"/>
      <c r="L56" s="180" t="s">
        <v>112</v>
      </c>
      <c r="O56" s="170">
        <v>3</v>
      </c>
    </row>
    <row r="57" spans="1:15" ht="12.75">
      <c r="A57" s="178"/>
      <c r="B57" s="181"/>
      <c r="C57" s="228" t="s">
        <v>144</v>
      </c>
      <c r="D57" s="229"/>
      <c r="E57" s="182">
        <v>45</v>
      </c>
      <c r="F57" s="183"/>
      <c r="G57" s="184"/>
      <c r="M57" s="180" t="s">
        <v>144</v>
      </c>
      <c r="O57" s="170"/>
    </row>
    <row r="58" spans="1:15" ht="12.75">
      <c r="A58" s="178"/>
      <c r="B58" s="181"/>
      <c r="C58" s="228" t="s">
        <v>145</v>
      </c>
      <c r="D58" s="229"/>
      <c r="E58" s="182">
        <v>45</v>
      </c>
      <c r="F58" s="183"/>
      <c r="G58" s="184"/>
      <c r="M58" s="180" t="s">
        <v>145</v>
      </c>
      <c r="O58" s="170"/>
    </row>
    <row r="59" spans="1:57" ht="12.75">
      <c r="A59" s="185"/>
      <c r="B59" s="186" t="s">
        <v>73</v>
      </c>
      <c r="C59" s="187" t="str">
        <f>CONCATENATE(B28," ",C28)</f>
        <v>97 Prorážení otvorů</v>
      </c>
      <c r="D59" s="188"/>
      <c r="E59" s="189"/>
      <c r="F59" s="190"/>
      <c r="G59" s="191">
        <f>SUM(G28:G58)</f>
        <v>0</v>
      </c>
      <c r="O59" s="170">
        <v>4</v>
      </c>
      <c r="BA59" s="192">
        <f>SUM(BA28:BA58)</f>
        <v>0</v>
      </c>
      <c r="BB59" s="192">
        <f>SUM(BB28:BB58)</f>
        <v>0</v>
      </c>
      <c r="BC59" s="192">
        <f>SUM(BC28:BC58)</f>
        <v>0</v>
      </c>
      <c r="BD59" s="192">
        <f>SUM(BD28:BD58)</f>
        <v>0</v>
      </c>
      <c r="BE59" s="192">
        <f>SUM(BE28:BE58)</f>
        <v>0</v>
      </c>
    </row>
    <row r="60" spans="1:15" ht="12.75">
      <c r="A60" s="163" t="s">
        <v>72</v>
      </c>
      <c r="B60" s="164" t="s">
        <v>146</v>
      </c>
      <c r="C60" s="165" t="s">
        <v>147</v>
      </c>
      <c r="D60" s="166"/>
      <c r="E60" s="167"/>
      <c r="F60" s="167"/>
      <c r="G60" s="168"/>
      <c r="H60" s="169"/>
      <c r="I60" s="169"/>
      <c r="O60" s="170">
        <v>1</v>
      </c>
    </row>
    <row r="61" spans="1:104" ht="12.75">
      <c r="A61" s="171">
        <v>14</v>
      </c>
      <c r="B61" s="172" t="s">
        <v>148</v>
      </c>
      <c r="C61" s="173" t="s">
        <v>149</v>
      </c>
      <c r="D61" s="174" t="s">
        <v>150</v>
      </c>
      <c r="E61" s="175">
        <v>7.5627</v>
      </c>
      <c r="F61" s="175">
        <v>0</v>
      </c>
      <c r="G61" s="176">
        <f>E61*F61</f>
        <v>0</v>
      </c>
      <c r="O61" s="170">
        <v>2</v>
      </c>
      <c r="AA61" s="146">
        <v>7</v>
      </c>
      <c r="AB61" s="146">
        <v>1</v>
      </c>
      <c r="AC61" s="146">
        <v>2</v>
      </c>
      <c r="AZ61" s="146">
        <v>1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7</v>
      </c>
      <c r="CB61" s="177">
        <v>1</v>
      </c>
      <c r="CZ61" s="146">
        <v>0</v>
      </c>
    </row>
    <row r="62" spans="1:57" ht="12.75">
      <c r="A62" s="185"/>
      <c r="B62" s="186" t="s">
        <v>73</v>
      </c>
      <c r="C62" s="187" t="str">
        <f>CONCATENATE(B60," ",C60)</f>
        <v>99 Staveništní přesun hmot</v>
      </c>
      <c r="D62" s="188"/>
      <c r="E62" s="189"/>
      <c r="F62" s="190"/>
      <c r="G62" s="191">
        <f>SUM(G60:G61)</f>
        <v>0</v>
      </c>
      <c r="O62" s="170">
        <v>4</v>
      </c>
      <c r="BA62" s="192">
        <f>SUM(BA60:BA61)</f>
        <v>0</v>
      </c>
      <c r="BB62" s="192">
        <f>SUM(BB60:BB61)</f>
        <v>0</v>
      </c>
      <c r="BC62" s="192">
        <f>SUM(BC60:BC61)</f>
        <v>0</v>
      </c>
      <c r="BD62" s="192">
        <f>SUM(BD60:BD61)</f>
        <v>0</v>
      </c>
      <c r="BE62" s="192">
        <f>SUM(BE60:BE61)</f>
        <v>0</v>
      </c>
    </row>
    <row r="63" spans="1:15" ht="12.75">
      <c r="A63" s="163" t="s">
        <v>72</v>
      </c>
      <c r="B63" s="164" t="s">
        <v>151</v>
      </c>
      <c r="C63" s="165" t="s">
        <v>152</v>
      </c>
      <c r="D63" s="166"/>
      <c r="E63" s="167"/>
      <c r="F63" s="167"/>
      <c r="G63" s="168"/>
      <c r="H63" s="169"/>
      <c r="I63" s="169"/>
      <c r="O63" s="170">
        <v>1</v>
      </c>
    </row>
    <row r="64" spans="1:104" ht="12.75">
      <c r="A64" s="171">
        <v>15</v>
      </c>
      <c r="B64" s="172" t="s">
        <v>153</v>
      </c>
      <c r="C64" s="173" t="s">
        <v>154</v>
      </c>
      <c r="D64" s="174" t="s">
        <v>103</v>
      </c>
      <c r="E64" s="175">
        <v>40</v>
      </c>
      <c r="F64" s="175">
        <v>0</v>
      </c>
      <c r="G64" s="176">
        <f>E64*F64</f>
        <v>0</v>
      </c>
      <c r="O64" s="170">
        <v>2</v>
      </c>
      <c r="AA64" s="146">
        <v>1</v>
      </c>
      <c r="AB64" s="146">
        <v>7</v>
      </c>
      <c r="AC64" s="146">
        <v>7</v>
      </c>
      <c r="AZ64" s="146">
        <v>2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7">
        <v>1</v>
      </c>
      <c r="CB64" s="177">
        <v>7</v>
      </c>
      <c r="CZ64" s="146">
        <v>7E-05</v>
      </c>
    </row>
    <row r="65" spans="1:15" ht="12.75">
      <c r="A65" s="178"/>
      <c r="B65" s="181"/>
      <c r="C65" s="228" t="s">
        <v>155</v>
      </c>
      <c r="D65" s="229"/>
      <c r="E65" s="182">
        <v>40</v>
      </c>
      <c r="F65" s="183"/>
      <c r="G65" s="184"/>
      <c r="M65" s="180" t="s">
        <v>155</v>
      </c>
      <c r="O65" s="170"/>
    </row>
    <row r="66" spans="1:104" ht="12.75">
      <c r="A66" s="171">
        <v>16</v>
      </c>
      <c r="B66" s="172" t="s">
        <v>156</v>
      </c>
      <c r="C66" s="173" t="s">
        <v>157</v>
      </c>
      <c r="D66" s="174" t="s">
        <v>103</v>
      </c>
      <c r="E66" s="175">
        <v>1400</v>
      </c>
      <c r="F66" s="175">
        <v>0</v>
      </c>
      <c r="G66" s="176">
        <f>E66*F66</f>
        <v>0</v>
      </c>
      <c r="O66" s="170">
        <v>2</v>
      </c>
      <c r="AA66" s="146">
        <v>1</v>
      </c>
      <c r="AB66" s="146">
        <v>7</v>
      </c>
      <c r="AC66" s="146">
        <v>7</v>
      </c>
      <c r="AZ66" s="146">
        <v>2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1</v>
      </c>
      <c r="CB66" s="177">
        <v>7</v>
      </c>
      <c r="CZ66" s="146">
        <v>0.00015</v>
      </c>
    </row>
    <row r="67" spans="1:15" ht="12.75">
      <c r="A67" s="178"/>
      <c r="B67" s="181"/>
      <c r="C67" s="228" t="s">
        <v>158</v>
      </c>
      <c r="D67" s="229"/>
      <c r="E67" s="182">
        <v>700</v>
      </c>
      <c r="F67" s="183"/>
      <c r="G67" s="184"/>
      <c r="M67" s="180" t="s">
        <v>158</v>
      </c>
      <c r="O67" s="170"/>
    </row>
    <row r="68" spans="1:15" ht="12.75">
      <c r="A68" s="178"/>
      <c r="B68" s="181"/>
      <c r="C68" s="228" t="s">
        <v>159</v>
      </c>
      <c r="D68" s="229"/>
      <c r="E68" s="182">
        <v>700</v>
      </c>
      <c r="F68" s="183"/>
      <c r="G68" s="184"/>
      <c r="M68" s="180" t="s">
        <v>159</v>
      </c>
      <c r="O68" s="170"/>
    </row>
    <row r="69" spans="1:104" ht="12.75">
      <c r="A69" s="171">
        <v>17</v>
      </c>
      <c r="B69" s="172" t="s">
        <v>160</v>
      </c>
      <c r="C69" s="173" t="s">
        <v>161</v>
      </c>
      <c r="D69" s="174" t="s">
        <v>103</v>
      </c>
      <c r="E69" s="175">
        <v>1400</v>
      </c>
      <c r="F69" s="175">
        <v>0</v>
      </c>
      <c r="G69" s="176">
        <f>E69*F69</f>
        <v>0</v>
      </c>
      <c r="O69" s="170">
        <v>2</v>
      </c>
      <c r="AA69" s="146">
        <v>1</v>
      </c>
      <c r="AB69" s="146">
        <v>7</v>
      </c>
      <c r="AC69" s="146">
        <v>7</v>
      </c>
      <c r="AZ69" s="146">
        <v>2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1</v>
      </c>
      <c r="CB69" s="177">
        <v>7</v>
      </c>
      <c r="CZ69" s="146">
        <v>0.00016</v>
      </c>
    </row>
    <row r="70" spans="1:15" ht="12.75">
      <c r="A70" s="178"/>
      <c r="B70" s="181"/>
      <c r="C70" s="228" t="s">
        <v>158</v>
      </c>
      <c r="D70" s="229"/>
      <c r="E70" s="182">
        <v>700</v>
      </c>
      <c r="F70" s="183"/>
      <c r="G70" s="184"/>
      <c r="M70" s="180" t="s">
        <v>158</v>
      </c>
      <c r="O70" s="170"/>
    </row>
    <row r="71" spans="1:15" ht="12.75">
      <c r="A71" s="178"/>
      <c r="B71" s="181"/>
      <c r="C71" s="228" t="s">
        <v>159</v>
      </c>
      <c r="D71" s="229"/>
      <c r="E71" s="182">
        <v>700</v>
      </c>
      <c r="F71" s="183"/>
      <c r="G71" s="184"/>
      <c r="M71" s="180" t="s">
        <v>159</v>
      </c>
      <c r="O71" s="170"/>
    </row>
    <row r="72" spans="1:57" ht="12.75">
      <c r="A72" s="185"/>
      <c r="B72" s="186" t="s">
        <v>73</v>
      </c>
      <c r="C72" s="187" t="str">
        <f>CONCATENATE(B63," ",C63)</f>
        <v>784 Malby</v>
      </c>
      <c r="D72" s="188"/>
      <c r="E72" s="189"/>
      <c r="F72" s="190"/>
      <c r="G72" s="191">
        <f>SUM(G63:G71)</f>
        <v>0</v>
      </c>
      <c r="O72" s="170">
        <v>4</v>
      </c>
      <c r="BA72" s="192">
        <f>SUM(BA63:BA71)</f>
        <v>0</v>
      </c>
      <c r="BB72" s="192">
        <f>SUM(BB63:BB71)</f>
        <v>0</v>
      </c>
      <c r="BC72" s="192">
        <f>SUM(BC63:BC71)</f>
        <v>0</v>
      </c>
      <c r="BD72" s="192">
        <f>SUM(BD63:BD71)</f>
        <v>0</v>
      </c>
      <c r="BE72" s="192">
        <f>SUM(BE63:BE71)</f>
        <v>0</v>
      </c>
    </row>
    <row r="73" spans="1:15" ht="12.75">
      <c r="A73" s="163" t="s">
        <v>72</v>
      </c>
      <c r="B73" s="164" t="s">
        <v>162</v>
      </c>
      <c r="C73" s="165" t="s">
        <v>163</v>
      </c>
      <c r="D73" s="166"/>
      <c r="E73" s="167"/>
      <c r="F73" s="167"/>
      <c r="G73" s="168"/>
      <c r="H73" s="169"/>
      <c r="I73" s="169"/>
      <c r="O73" s="170">
        <v>1</v>
      </c>
    </row>
    <row r="74" spans="1:104" ht="22.5">
      <c r="A74" s="171">
        <v>18</v>
      </c>
      <c r="B74" s="172" t="s">
        <v>164</v>
      </c>
      <c r="C74" s="173" t="s">
        <v>165</v>
      </c>
      <c r="D74" s="174" t="s">
        <v>128</v>
      </c>
      <c r="E74" s="175">
        <v>30</v>
      </c>
      <c r="F74" s="175">
        <v>0</v>
      </c>
      <c r="G74" s="176">
        <f>E74*F74</f>
        <v>0</v>
      </c>
      <c r="O74" s="170">
        <v>2</v>
      </c>
      <c r="AA74" s="146">
        <v>1</v>
      </c>
      <c r="AB74" s="146">
        <v>9</v>
      </c>
      <c r="AC74" s="146">
        <v>9</v>
      </c>
      <c r="AZ74" s="146">
        <v>4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7">
        <v>1</v>
      </c>
      <c r="CB74" s="177">
        <v>9</v>
      </c>
      <c r="CZ74" s="146">
        <v>4E-05</v>
      </c>
    </row>
    <row r="75" spans="1:15" ht="12.75">
      <c r="A75" s="178"/>
      <c r="B75" s="179"/>
      <c r="C75" s="225" t="s">
        <v>166</v>
      </c>
      <c r="D75" s="226"/>
      <c r="E75" s="226"/>
      <c r="F75" s="226"/>
      <c r="G75" s="227"/>
      <c r="L75" s="180" t="s">
        <v>166</v>
      </c>
      <c r="O75" s="170">
        <v>3</v>
      </c>
    </row>
    <row r="76" spans="1:15" ht="12.75">
      <c r="A76" s="178"/>
      <c r="B76" s="181"/>
      <c r="C76" s="228" t="s">
        <v>87</v>
      </c>
      <c r="D76" s="229"/>
      <c r="E76" s="182">
        <v>15</v>
      </c>
      <c r="F76" s="183"/>
      <c r="G76" s="184"/>
      <c r="M76" s="180" t="s">
        <v>87</v>
      </c>
      <c r="O76" s="170"/>
    </row>
    <row r="77" spans="1:15" ht="12.75">
      <c r="A77" s="178"/>
      <c r="B77" s="181"/>
      <c r="C77" s="228" t="s">
        <v>88</v>
      </c>
      <c r="D77" s="229"/>
      <c r="E77" s="182">
        <v>15</v>
      </c>
      <c r="F77" s="183"/>
      <c r="G77" s="184"/>
      <c r="M77" s="180" t="s">
        <v>88</v>
      </c>
      <c r="O77" s="170"/>
    </row>
    <row r="78" spans="1:104" ht="22.5">
      <c r="A78" s="171">
        <v>19</v>
      </c>
      <c r="B78" s="172" t="s">
        <v>167</v>
      </c>
      <c r="C78" s="173" t="s">
        <v>168</v>
      </c>
      <c r="D78" s="174" t="s">
        <v>128</v>
      </c>
      <c r="E78" s="175">
        <v>40</v>
      </c>
      <c r="F78" s="175">
        <v>0</v>
      </c>
      <c r="G78" s="176">
        <f>E78*F78</f>
        <v>0</v>
      </c>
      <c r="O78" s="170">
        <v>2</v>
      </c>
      <c r="AA78" s="146">
        <v>1</v>
      </c>
      <c r="AB78" s="146">
        <v>9</v>
      </c>
      <c r="AC78" s="146">
        <v>9</v>
      </c>
      <c r="AZ78" s="146">
        <v>4</v>
      </c>
      <c r="BA78" s="146">
        <f>IF(AZ78=1,G78,0)</f>
        <v>0</v>
      </c>
      <c r="BB78" s="146">
        <f>IF(AZ78=2,G78,0)</f>
        <v>0</v>
      </c>
      <c r="BC78" s="146">
        <f>IF(AZ78=3,G78,0)</f>
        <v>0</v>
      </c>
      <c r="BD78" s="146">
        <f>IF(AZ78=4,G78,0)</f>
        <v>0</v>
      </c>
      <c r="BE78" s="146">
        <f>IF(AZ78=5,G78,0)</f>
        <v>0</v>
      </c>
      <c r="CA78" s="177">
        <v>1</v>
      </c>
      <c r="CB78" s="177">
        <v>9</v>
      </c>
      <c r="CZ78" s="146">
        <v>0.00011</v>
      </c>
    </row>
    <row r="79" spans="1:15" ht="12.75">
      <c r="A79" s="178"/>
      <c r="B79" s="179"/>
      <c r="C79" s="225" t="s">
        <v>169</v>
      </c>
      <c r="D79" s="226"/>
      <c r="E79" s="226"/>
      <c r="F79" s="226"/>
      <c r="G79" s="227"/>
      <c r="L79" s="180" t="s">
        <v>169</v>
      </c>
      <c r="O79" s="170">
        <v>3</v>
      </c>
    </row>
    <row r="80" spans="1:104" ht="12.75">
      <c r="A80" s="171">
        <v>20</v>
      </c>
      <c r="B80" s="172" t="s">
        <v>170</v>
      </c>
      <c r="C80" s="173" t="s">
        <v>171</v>
      </c>
      <c r="D80" s="174" t="s">
        <v>128</v>
      </c>
      <c r="E80" s="175">
        <v>80</v>
      </c>
      <c r="F80" s="175">
        <v>0</v>
      </c>
      <c r="G80" s="176">
        <f>E80*F80</f>
        <v>0</v>
      </c>
      <c r="O80" s="170">
        <v>2</v>
      </c>
      <c r="AA80" s="146">
        <v>1</v>
      </c>
      <c r="AB80" s="146">
        <v>9</v>
      </c>
      <c r="AC80" s="146">
        <v>9</v>
      </c>
      <c r="AZ80" s="146">
        <v>4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9</v>
      </c>
      <c r="CZ80" s="146">
        <v>0.00017</v>
      </c>
    </row>
    <row r="81" spans="1:15" ht="12.75">
      <c r="A81" s="178"/>
      <c r="B81" s="179"/>
      <c r="C81" s="225" t="s">
        <v>172</v>
      </c>
      <c r="D81" s="226"/>
      <c r="E81" s="226"/>
      <c r="F81" s="226"/>
      <c r="G81" s="227"/>
      <c r="L81" s="180" t="s">
        <v>172</v>
      </c>
      <c r="O81" s="170">
        <v>3</v>
      </c>
    </row>
    <row r="82" spans="1:104" ht="22.5">
      <c r="A82" s="171">
        <v>21</v>
      </c>
      <c r="B82" s="172" t="s">
        <v>173</v>
      </c>
      <c r="C82" s="173" t="s">
        <v>174</v>
      </c>
      <c r="D82" s="174" t="s">
        <v>128</v>
      </c>
      <c r="E82" s="175">
        <v>25</v>
      </c>
      <c r="F82" s="175">
        <v>0</v>
      </c>
      <c r="G82" s="176">
        <f>E82*F82</f>
        <v>0</v>
      </c>
      <c r="O82" s="170">
        <v>2</v>
      </c>
      <c r="AA82" s="146">
        <v>1</v>
      </c>
      <c r="AB82" s="146">
        <v>9</v>
      </c>
      <c r="AC82" s="146">
        <v>9</v>
      </c>
      <c r="AZ82" s="146">
        <v>4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7">
        <v>1</v>
      </c>
      <c r="CB82" s="177">
        <v>9</v>
      </c>
      <c r="CZ82" s="146">
        <v>0</v>
      </c>
    </row>
    <row r="83" spans="1:15" ht="12.75">
      <c r="A83" s="178"/>
      <c r="B83" s="179"/>
      <c r="C83" s="225" t="s">
        <v>175</v>
      </c>
      <c r="D83" s="226"/>
      <c r="E83" s="226"/>
      <c r="F83" s="226"/>
      <c r="G83" s="227"/>
      <c r="L83" s="180" t="s">
        <v>175</v>
      </c>
      <c r="O83" s="170">
        <v>3</v>
      </c>
    </row>
    <row r="84" spans="1:15" ht="12.75">
      <c r="A84" s="178"/>
      <c r="B84" s="179"/>
      <c r="C84" s="225" t="s">
        <v>176</v>
      </c>
      <c r="D84" s="226"/>
      <c r="E84" s="226"/>
      <c r="F84" s="226"/>
      <c r="G84" s="227"/>
      <c r="L84" s="180" t="s">
        <v>176</v>
      </c>
      <c r="O84" s="170">
        <v>3</v>
      </c>
    </row>
    <row r="85" spans="1:104" ht="22.5">
      <c r="A85" s="171">
        <v>22</v>
      </c>
      <c r="B85" s="172" t="s">
        <v>177</v>
      </c>
      <c r="C85" s="173" t="s">
        <v>178</v>
      </c>
      <c r="D85" s="174" t="s">
        <v>85</v>
      </c>
      <c r="E85" s="175">
        <v>85</v>
      </c>
      <c r="F85" s="175">
        <v>0</v>
      </c>
      <c r="G85" s="176">
        <f>E85*F85</f>
        <v>0</v>
      </c>
      <c r="O85" s="170">
        <v>2</v>
      </c>
      <c r="AA85" s="146">
        <v>1</v>
      </c>
      <c r="AB85" s="146">
        <v>9</v>
      </c>
      <c r="AC85" s="146">
        <v>9</v>
      </c>
      <c r="AZ85" s="146">
        <v>4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7">
        <v>1</v>
      </c>
      <c r="CB85" s="177">
        <v>9</v>
      </c>
      <c r="CZ85" s="146">
        <v>4E-05</v>
      </c>
    </row>
    <row r="86" spans="1:15" ht="12.75">
      <c r="A86" s="178"/>
      <c r="B86" s="179"/>
      <c r="C86" s="225" t="s">
        <v>179</v>
      </c>
      <c r="D86" s="226"/>
      <c r="E86" s="226"/>
      <c r="F86" s="226"/>
      <c r="G86" s="227"/>
      <c r="L86" s="180" t="s">
        <v>179</v>
      </c>
      <c r="O86" s="170">
        <v>3</v>
      </c>
    </row>
    <row r="87" spans="1:15" ht="12.75">
      <c r="A87" s="178"/>
      <c r="B87" s="181"/>
      <c r="C87" s="228" t="s">
        <v>180</v>
      </c>
      <c r="D87" s="229"/>
      <c r="E87" s="182">
        <v>55</v>
      </c>
      <c r="F87" s="183"/>
      <c r="G87" s="184"/>
      <c r="M87" s="180" t="s">
        <v>180</v>
      </c>
      <c r="O87" s="170"/>
    </row>
    <row r="88" spans="1:15" ht="12.75">
      <c r="A88" s="178"/>
      <c r="B88" s="181"/>
      <c r="C88" s="228" t="s">
        <v>136</v>
      </c>
      <c r="D88" s="229"/>
      <c r="E88" s="182">
        <v>30</v>
      </c>
      <c r="F88" s="183"/>
      <c r="G88" s="184"/>
      <c r="M88" s="180" t="s">
        <v>136</v>
      </c>
      <c r="O88" s="170"/>
    </row>
    <row r="89" spans="1:104" ht="22.5">
      <c r="A89" s="171">
        <v>23</v>
      </c>
      <c r="B89" s="172" t="s">
        <v>181</v>
      </c>
      <c r="C89" s="173" t="s">
        <v>182</v>
      </c>
      <c r="D89" s="174" t="s">
        <v>85</v>
      </c>
      <c r="E89" s="175">
        <v>210</v>
      </c>
      <c r="F89" s="175">
        <v>0</v>
      </c>
      <c r="G89" s="176">
        <f>E89*F89</f>
        <v>0</v>
      </c>
      <c r="O89" s="170">
        <v>2</v>
      </c>
      <c r="AA89" s="146">
        <v>1</v>
      </c>
      <c r="AB89" s="146">
        <v>9</v>
      </c>
      <c r="AC89" s="146">
        <v>9</v>
      </c>
      <c r="AZ89" s="146">
        <v>4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7">
        <v>1</v>
      </c>
      <c r="CB89" s="177">
        <v>9</v>
      </c>
      <c r="CZ89" s="146">
        <v>3E-05</v>
      </c>
    </row>
    <row r="90" spans="1:15" ht="12.75">
      <c r="A90" s="178"/>
      <c r="B90" s="179"/>
      <c r="C90" s="225" t="s">
        <v>183</v>
      </c>
      <c r="D90" s="226"/>
      <c r="E90" s="226"/>
      <c r="F90" s="226"/>
      <c r="G90" s="227"/>
      <c r="L90" s="180" t="s">
        <v>183</v>
      </c>
      <c r="O90" s="170">
        <v>3</v>
      </c>
    </row>
    <row r="91" spans="1:15" ht="12.75">
      <c r="A91" s="178"/>
      <c r="B91" s="181"/>
      <c r="C91" s="228" t="s">
        <v>124</v>
      </c>
      <c r="D91" s="229"/>
      <c r="E91" s="182">
        <v>100</v>
      </c>
      <c r="F91" s="183"/>
      <c r="G91" s="184"/>
      <c r="M91" s="180" t="s">
        <v>124</v>
      </c>
      <c r="O91" s="170"/>
    </row>
    <row r="92" spans="1:15" ht="12.75">
      <c r="A92" s="178"/>
      <c r="B92" s="181"/>
      <c r="C92" s="228" t="s">
        <v>184</v>
      </c>
      <c r="D92" s="229"/>
      <c r="E92" s="182">
        <v>110</v>
      </c>
      <c r="F92" s="183"/>
      <c r="G92" s="184"/>
      <c r="M92" s="180" t="s">
        <v>184</v>
      </c>
      <c r="O92" s="170"/>
    </row>
    <row r="93" spans="1:104" ht="22.5">
      <c r="A93" s="171">
        <v>24</v>
      </c>
      <c r="B93" s="172" t="s">
        <v>185</v>
      </c>
      <c r="C93" s="173" t="s">
        <v>186</v>
      </c>
      <c r="D93" s="174" t="s">
        <v>85</v>
      </c>
      <c r="E93" s="175">
        <v>12</v>
      </c>
      <c r="F93" s="175">
        <v>0</v>
      </c>
      <c r="G93" s="176">
        <f>E93*F93</f>
        <v>0</v>
      </c>
      <c r="O93" s="170">
        <v>2</v>
      </c>
      <c r="AA93" s="146">
        <v>1</v>
      </c>
      <c r="AB93" s="146">
        <v>9</v>
      </c>
      <c r="AC93" s="146">
        <v>9</v>
      </c>
      <c r="AZ93" s="146">
        <v>4</v>
      </c>
      <c r="BA93" s="146">
        <f>IF(AZ93=1,G93,0)</f>
        <v>0</v>
      </c>
      <c r="BB93" s="146">
        <f>IF(AZ93=2,G93,0)</f>
        <v>0</v>
      </c>
      <c r="BC93" s="146">
        <f>IF(AZ93=3,G93,0)</f>
        <v>0</v>
      </c>
      <c r="BD93" s="146">
        <f>IF(AZ93=4,G93,0)</f>
        <v>0</v>
      </c>
      <c r="BE93" s="146">
        <f>IF(AZ93=5,G93,0)</f>
        <v>0</v>
      </c>
      <c r="CA93" s="177">
        <v>1</v>
      </c>
      <c r="CB93" s="177">
        <v>9</v>
      </c>
      <c r="CZ93" s="146">
        <v>3E-05</v>
      </c>
    </row>
    <row r="94" spans="1:15" ht="12.75">
      <c r="A94" s="178"/>
      <c r="B94" s="179"/>
      <c r="C94" s="225" t="s">
        <v>187</v>
      </c>
      <c r="D94" s="226"/>
      <c r="E94" s="226"/>
      <c r="F94" s="226"/>
      <c r="G94" s="227"/>
      <c r="L94" s="180" t="s">
        <v>187</v>
      </c>
      <c r="O94" s="170">
        <v>3</v>
      </c>
    </row>
    <row r="95" spans="1:15" ht="12.75">
      <c r="A95" s="178"/>
      <c r="B95" s="181"/>
      <c r="C95" s="228" t="s">
        <v>188</v>
      </c>
      <c r="D95" s="229"/>
      <c r="E95" s="182">
        <v>7</v>
      </c>
      <c r="F95" s="183"/>
      <c r="G95" s="184"/>
      <c r="M95" s="180" t="s">
        <v>188</v>
      </c>
      <c r="O95" s="170"/>
    </row>
    <row r="96" spans="1:15" ht="12.75">
      <c r="A96" s="178"/>
      <c r="B96" s="181"/>
      <c r="C96" s="228" t="s">
        <v>98</v>
      </c>
      <c r="D96" s="229"/>
      <c r="E96" s="182">
        <v>5</v>
      </c>
      <c r="F96" s="183"/>
      <c r="G96" s="184"/>
      <c r="M96" s="180" t="s">
        <v>98</v>
      </c>
      <c r="O96" s="170"/>
    </row>
    <row r="97" spans="1:104" ht="22.5">
      <c r="A97" s="171">
        <v>25</v>
      </c>
      <c r="B97" s="172" t="s">
        <v>189</v>
      </c>
      <c r="C97" s="173" t="s">
        <v>190</v>
      </c>
      <c r="D97" s="174" t="s">
        <v>85</v>
      </c>
      <c r="E97" s="175">
        <v>23</v>
      </c>
      <c r="F97" s="175">
        <v>0</v>
      </c>
      <c r="G97" s="176">
        <f>E97*F97</f>
        <v>0</v>
      </c>
      <c r="O97" s="170">
        <v>2</v>
      </c>
      <c r="AA97" s="146">
        <v>1</v>
      </c>
      <c r="AB97" s="146">
        <v>9</v>
      </c>
      <c r="AC97" s="146">
        <v>9</v>
      </c>
      <c r="AZ97" s="146">
        <v>4</v>
      </c>
      <c r="BA97" s="146">
        <f>IF(AZ97=1,G97,0)</f>
        <v>0</v>
      </c>
      <c r="BB97" s="146">
        <f>IF(AZ97=2,G97,0)</f>
        <v>0</v>
      </c>
      <c r="BC97" s="146">
        <f>IF(AZ97=3,G97,0)</f>
        <v>0</v>
      </c>
      <c r="BD97" s="146">
        <f>IF(AZ97=4,G97,0)</f>
        <v>0</v>
      </c>
      <c r="BE97" s="146">
        <f>IF(AZ97=5,G97,0)</f>
        <v>0</v>
      </c>
      <c r="CA97" s="177">
        <v>1</v>
      </c>
      <c r="CB97" s="177">
        <v>9</v>
      </c>
      <c r="CZ97" s="146">
        <v>0.00032</v>
      </c>
    </row>
    <row r="98" spans="1:15" ht="12.75">
      <c r="A98" s="178"/>
      <c r="B98" s="179"/>
      <c r="C98" s="225" t="s">
        <v>191</v>
      </c>
      <c r="D98" s="226"/>
      <c r="E98" s="226"/>
      <c r="F98" s="226"/>
      <c r="G98" s="227"/>
      <c r="L98" s="180" t="s">
        <v>191</v>
      </c>
      <c r="O98" s="170">
        <v>3</v>
      </c>
    </row>
    <row r="99" spans="1:15" ht="12.75">
      <c r="A99" s="178"/>
      <c r="B99" s="181"/>
      <c r="C99" s="228" t="s">
        <v>192</v>
      </c>
      <c r="D99" s="229"/>
      <c r="E99" s="182">
        <v>19</v>
      </c>
      <c r="F99" s="183"/>
      <c r="G99" s="184"/>
      <c r="M99" s="180" t="s">
        <v>192</v>
      </c>
      <c r="O99" s="170"/>
    </row>
    <row r="100" spans="1:15" ht="12.75">
      <c r="A100" s="178"/>
      <c r="B100" s="181"/>
      <c r="C100" s="228" t="s">
        <v>193</v>
      </c>
      <c r="D100" s="229"/>
      <c r="E100" s="182">
        <v>4</v>
      </c>
      <c r="F100" s="183"/>
      <c r="G100" s="184"/>
      <c r="M100" s="180" t="s">
        <v>193</v>
      </c>
      <c r="O100" s="170"/>
    </row>
    <row r="101" spans="1:104" ht="12.75">
      <c r="A101" s="171">
        <v>26</v>
      </c>
      <c r="B101" s="172" t="s">
        <v>194</v>
      </c>
      <c r="C101" s="173" t="s">
        <v>195</v>
      </c>
      <c r="D101" s="174" t="s">
        <v>85</v>
      </c>
      <c r="E101" s="175">
        <v>200</v>
      </c>
      <c r="F101" s="175">
        <v>0</v>
      </c>
      <c r="G101" s="176">
        <f>E101*F101</f>
        <v>0</v>
      </c>
      <c r="O101" s="170">
        <v>2</v>
      </c>
      <c r="AA101" s="146">
        <v>1</v>
      </c>
      <c r="AB101" s="146">
        <v>9</v>
      </c>
      <c r="AC101" s="146">
        <v>9</v>
      </c>
      <c r="AZ101" s="146">
        <v>4</v>
      </c>
      <c r="BA101" s="146">
        <f>IF(AZ101=1,G101,0)</f>
        <v>0</v>
      </c>
      <c r="BB101" s="146">
        <f>IF(AZ101=2,G101,0)</f>
        <v>0</v>
      </c>
      <c r="BC101" s="146">
        <f>IF(AZ101=3,G101,0)</f>
        <v>0</v>
      </c>
      <c r="BD101" s="146">
        <f>IF(AZ101=4,G101,0)</f>
        <v>0</v>
      </c>
      <c r="BE101" s="146">
        <f>IF(AZ101=5,G101,0)</f>
        <v>0</v>
      </c>
      <c r="CA101" s="177">
        <v>1</v>
      </c>
      <c r="CB101" s="177">
        <v>9</v>
      </c>
      <c r="CZ101" s="146">
        <v>0</v>
      </c>
    </row>
    <row r="102" spans="1:15" ht="12.75">
      <c r="A102" s="178"/>
      <c r="B102" s="181"/>
      <c r="C102" s="228" t="s">
        <v>196</v>
      </c>
      <c r="D102" s="229"/>
      <c r="E102" s="182">
        <v>60</v>
      </c>
      <c r="F102" s="183"/>
      <c r="G102" s="184"/>
      <c r="M102" s="180" t="s">
        <v>196</v>
      </c>
      <c r="O102" s="170"/>
    </row>
    <row r="103" spans="1:15" ht="12.75">
      <c r="A103" s="178"/>
      <c r="B103" s="181"/>
      <c r="C103" s="228" t="s">
        <v>197</v>
      </c>
      <c r="D103" s="229"/>
      <c r="E103" s="182">
        <v>50</v>
      </c>
      <c r="F103" s="183"/>
      <c r="G103" s="184"/>
      <c r="M103" s="180" t="s">
        <v>197</v>
      </c>
      <c r="O103" s="170"/>
    </row>
    <row r="104" spans="1:15" ht="12.75">
      <c r="A104" s="178"/>
      <c r="B104" s="181"/>
      <c r="C104" s="228" t="s">
        <v>198</v>
      </c>
      <c r="D104" s="229"/>
      <c r="E104" s="182">
        <v>40</v>
      </c>
      <c r="F104" s="183"/>
      <c r="G104" s="184"/>
      <c r="M104" s="180" t="s">
        <v>198</v>
      </c>
      <c r="O104" s="170"/>
    </row>
    <row r="105" spans="1:15" ht="12.75">
      <c r="A105" s="178"/>
      <c r="B105" s="181"/>
      <c r="C105" s="228" t="s">
        <v>199</v>
      </c>
      <c r="D105" s="229"/>
      <c r="E105" s="182">
        <v>50</v>
      </c>
      <c r="F105" s="183"/>
      <c r="G105" s="184"/>
      <c r="M105" s="180" t="s">
        <v>199</v>
      </c>
      <c r="O105" s="170"/>
    </row>
    <row r="106" spans="1:104" ht="12.75">
      <c r="A106" s="171">
        <v>27</v>
      </c>
      <c r="B106" s="172" t="s">
        <v>200</v>
      </c>
      <c r="C106" s="173" t="s">
        <v>201</v>
      </c>
      <c r="D106" s="174" t="s">
        <v>85</v>
      </c>
      <c r="E106" s="175">
        <v>26</v>
      </c>
      <c r="F106" s="175">
        <v>0</v>
      </c>
      <c r="G106" s="176">
        <f>E106*F106</f>
        <v>0</v>
      </c>
      <c r="O106" s="170">
        <v>2</v>
      </c>
      <c r="AA106" s="146">
        <v>1</v>
      </c>
      <c r="AB106" s="146">
        <v>9</v>
      </c>
      <c r="AC106" s="146">
        <v>9</v>
      </c>
      <c r="AZ106" s="146">
        <v>4</v>
      </c>
      <c r="BA106" s="146">
        <f>IF(AZ106=1,G106,0)</f>
        <v>0</v>
      </c>
      <c r="BB106" s="146">
        <f>IF(AZ106=2,G106,0)</f>
        <v>0</v>
      </c>
      <c r="BC106" s="146">
        <f>IF(AZ106=3,G106,0)</f>
        <v>0</v>
      </c>
      <c r="BD106" s="146">
        <f>IF(AZ106=4,G106,0)</f>
        <v>0</v>
      </c>
      <c r="BE106" s="146">
        <f>IF(AZ106=5,G106,0)</f>
        <v>0</v>
      </c>
      <c r="CA106" s="177">
        <v>1</v>
      </c>
      <c r="CB106" s="177">
        <v>9</v>
      </c>
      <c r="CZ106" s="146">
        <v>0</v>
      </c>
    </row>
    <row r="107" spans="1:15" ht="12.75">
      <c r="A107" s="178"/>
      <c r="B107" s="181"/>
      <c r="C107" s="228" t="s">
        <v>202</v>
      </c>
      <c r="D107" s="229"/>
      <c r="E107" s="182">
        <v>6</v>
      </c>
      <c r="F107" s="183"/>
      <c r="G107" s="184"/>
      <c r="M107" s="180" t="s">
        <v>202</v>
      </c>
      <c r="O107" s="170"/>
    </row>
    <row r="108" spans="1:15" ht="12.75">
      <c r="A108" s="178"/>
      <c r="B108" s="181"/>
      <c r="C108" s="228" t="s">
        <v>203</v>
      </c>
      <c r="D108" s="229"/>
      <c r="E108" s="182">
        <v>10</v>
      </c>
      <c r="F108" s="183"/>
      <c r="G108" s="184"/>
      <c r="M108" s="180" t="s">
        <v>203</v>
      </c>
      <c r="O108" s="170"/>
    </row>
    <row r="109" spans="1:15" ht="12.75">
      <c r="A109" s="178"/>
      <c r="B109" s="181"/>
      <c r="C109" s="228" t="s">
        <v>204</v>
      </c>
      <c r="D109" s="229"/>
      <c r="E109" s="182">
        <v>10</v>
      </c>
      <c r="F109" s="183"/>
      <c r="G109" s="184"/>
      <c r="M109" s="180" t="s">
        <v>204</v>
      </c>
      <c r="O109" s="170"/>
    </row>
    <row r="110" spans="1:104" ht="12.75">
      <c r="A110" s="171">
        <v>28</v>
      </c>
      <c r="B110" s="172" t="s">
        <v>205</v>
      </c>
      <c r="C110" s="173" t="s">
        <v>206</v>
      </c>
      <c r="D110" s="174" t="s">
        <v>85</v>
      </c>
      <c r="E110" s="175">
        <v>62</v>
      </c>
      <c r="F110" s="175">
        <v>0</v>
      </c>
      <c r="G110" s="176">
        <f>E110*F110</f>
        <v>0</v>
      </c>
      <c r="O110" s="170">
        <v>2</v>
      </c>
      <c r="AA110" s="146">
        <v>1</v>
      </c>
      <c r="AB110" s="146">
        <v>9</v>
      </c>
      <c r="AC110" s="146">
        <v>9</v>
      </c>
      <c r="AZ110" s="146">
        <v>4</v>
      </c>
      <c r="BA110" s="146">
        <f>IF(AZ110=1,G110,0)</f>
        <v>0</v>
      </c>
      <c r="BB110" s="146">
        <f>IF(AZ110=2,G110,0)</f>
        <v>0</v>
      </c>
      <c r="BC110" s="146">
        <f>IF(AZ110=3,G110,0)</f>
        <v>0</v>
      </c>
      <c r="BD110" s="146">
        <f>IF(AZ110=4,G110,0)</f>
        <v>0</v>
      </c>
      <c r="BE110" s="146">
        <f>IF(AZ110=5,G110,0)</f>
        <v>0</v>
      </c>
      <c r="CA110" s="177">
        <v>1</v>
      </c>
      <c r="CB110" s="177">
        <v>9</v>
      </c>
      <c r="CZ110" s="146">
        <v>0</v>
      </c>
    </row>
    <row r="111" spans="1:15" ht="12.75">
      <c r="A111" s="178"/>
      <c r="B111" s="181"/>
      <c r="C111" s="228" t="s">
        <v>207</v>
      </c>
      <c r="D111" s="229"/>
      <c r="E111" s="182">
        <v>20</v>
      </c>
      <c r="F111" s="183"/>
      <c r="G111" s="184"/>
      <c r="M111" s="180" t="s">
        <v>207</v>
      </c>
      <c r="O111" s="170"/>
    </row>
    <row r="112" spans="1:15" ht="12.75">
      <c r="A112" s="178"/>
      <c r="B112" s="181"/>
      <c r="C112" s="228" t="s">
        <v>208</v>
      </c>
      <c r="D112" s="229"/>
      <c r="E112" s="182">
        <v>30</v>
      </c>
      <c r="F112" s="183"/>
      <c r="G112" s="184"/>
      <c r="M112" s="180" t="s">
        <v>208</v>
      </c>
      <c r="O112" s="170"/>
    </row>
    <row r="113" spans="1:15" ht="12.75">
      <c r="A113" s="178"/>
      <c r="B113" s="181"/>
      <c r="C113" s="228" t="s">
        <v>209</v>
      </c>
      <c r="D113" s="229"/>
      <c r="E113" s="182">
        <v>12</v>
      </c>
      <c r="F113" s="183"/>
      <c r="G113" s="184"/>
      <c r="M113" s="180" t="s">
        <v>209</v>
      </c>
      <c r="O113" s="170"/>
    </row>
    <row r="114" spans="1:104" ht="12.75">
      <c r="A114" s="171">
        <v>29</v>
      </c>
      <c r="B114" s="172" t="s">
        <v>210</v>
      </c>
      <c r="C114" s="173" t="s">
        <v>211</v>
      </c>
      <c r="D114" s="174" t="s">
        <v>85</v>
      </c>
      <c r="E114" s="175">
        <v>20</v>
      </c>
      <c r="F114" s="175">
        <v>0</v>
      </c>
      <c r="G114" s="176">
        <f>E114*F114</f>
        <v>0</v>
      </c>
      <c r="O114" s="170">
        <v>2</v>
      </c>
      <c r="AA114" s="146">
        <v>1</v>
      </c>
      <c r="AB114" s="146">
        <v>9</v>
      </c>
      <c r="AC114" s="146">
        <v>9</v>
      </c>
      <c r="AZ114" s="146">
        <v>4</v>
      </c>
      <c r="BA114" s="146">
        <f>IF(AZ114=1,G114,0)</f>
        <v>0</v>
      </c>
      <c r="BB114" s="146">
        <f>IF(AZ114=2,G114,0)</f>
        <v>0</v>
      </c>
      <c r="BC114" s="146">
        <f>IF(AZ114=3,G114,0)</f>
        <v>0</v>
      </c>
      <c r="BD114" s="146">
        <f>IF(AZ114=4,G114,0)</f>
        <v>0</v>
      </c>
      <c r="BE114" s="146">
        <f>IF(AZ114=5,G114,0)</f>
        <v>0</v>
      </c>
      <c r="CA114" s="177">
        <v>1</v>
      </c>
      <c r="CB114" s="177">
        <v>9</v>
      </c>
      <c r="CZ114" s="146">
        <v>0</v>
      </c>
    </row>
    <row r="115" spans="1:15" ht="12.75">
      <c r="A115" s="178"/>
      <c r="B115" s="181"/>
      <c r="C115" s="228" t="s">
        <v>203</v>
      </c>
      <c r="D115" s="229"/>
      <c r="E115" s="182">
        <v>10</v>
      </c>
      <c r="F115" s="183"/>
      <c r="G115" s="184"/>
      <c r="M115" s="180" t="s">
        <v>203</v>
      </c>
      <c r="O115" s="170"/>
    </row>
    <row r="116" spans="1:15" ht="12.75">
      <c r="A116" s="178"/>
      <c r="B116" s="181"/>
      <c r="C116" s="228" t="s">
        <v>204</v>
      </c>
      <c r="D116" s="229"/>
      <c r="E116" s="182">
        <v>10</v>
      </c>
      <c r="F116" s="183"/>
      <c r="G116" s="184"/>
      <c r="M116" s="180" t="s">
        <v>204</v>
      </c>
      <c r="O116" s="170"/>
    </row>
    <row r="117" spans="1:104" ht="12.75">
      <c r="A117" s="171">
        <v>30</v>
      </c>
      <c r="B117" s="172" t="s">
        <v>212</v>
      </c>
      <c r="C117" s="173" t="s">
        <v>213</v>
      </c>
      <c r="D117" s="174" t="s">
        <v>85</v>
      </c>
      <c r="E117" s="175">
        <v>80</v>
      </c>
      <c r="F117" s="175">
        <v>0</v>
      </c>
      <c r="G117" s="176">
        <f>E117*F117</f>
        <v>0</v>
      </c>
      <c r="O117" s="170">
        <v>2</v>
      </c>
      <c r="AA117" s="146">
        <v>1</v>
      </c>
      <c r="AB117" s="146">
        <v>9</v>
      </c>
      <c r="AC117" s="146">
        <v>9</v>
      </c>
      <c r="AZ117" s="146">
        <v>4</v>
      </c>
      <c r="BA117" s="146">
        <f>IF(AZ117=1,G117,0)</f>
        <v>0</v>
      </c>
      <c r="BB117" s="146">
        <f>IF(AZ117=2,G117,0)</f>
        <v>0</v>
      </c>
      <c r="BC117" s="146">
        <f>IF(AZ117=3,G117,0)</f>
        <v>0</v>
      </c>
      <c r="BD117" s="146">
        <f>IF(AZ117=4,G117,0)</f>
        <v>0</v>
      </c>
      <c r="BE117" s="146">
        <f>IF(AZ117=5,G117,0)</f>
        <v>0</v>
      </c>
      <c r="CA117" s="177">
        <v>1</v>
      </c>
      <c r="CB117" s="177">
        <v>9</v>
      </c>
      <c r="CZ117" s="146">
        <v>0</v>
      </c>
    </row>
    <row r="118" spans="1:15" ht="12.75">
      <c r="A118" s="178"/>
      <c r="B118" s="179"/>
      <c r="C118" s="225" t="s">
        <v>214</v>
      </c>
      <c r="D118" s="226"/>
      <c r="E118" s="226"/>
      <c r="F118" s="226"/>
      <c r="G118" s="227"/>
      <c r="L118" s="180" t="s">
        <v>214</v>
      </c>
      <c r="O118" s="170">
        <v>3</v>
      </c>
    </row>
    <row r="119" spans="1:15" ht="12.75">
      <c r="A119" s="178"/>
      <c r="B119" s="181"/>
      <c r="C119" s="228" t="s">
        <v>140</v>
      </c>
      <c r="D119" s="229"/>
      <c r="E119" s="182">
        <v>40</v>
      </c>
      <c r="F119" s="183"/>
      <c r="G119" s="184"/>
      <c r="M119" s="180" t="s">
        <v>140</v>
      </c>
      <c r="O119" s="170"/>
    </row>
    <row r="120" spans="1:15" ht="12.75">
      <c r="A120" s="178"/>
      <c r="B120" s="181"/>
      <c r="C120" s="228" t="s">
        <v>215</v>
      </c>
      <c r="D120" s="229"/>
      <c r="E120" s="182">
        <v>40</v>
      </c>
      <c r="F120" s="183"/>
      <c r="G120" s="184"/>
      <c r="M120" s="180" t="s">
        <v>215</v>
      </c>
      <c r="O120" s="170"/>
    </row>
    <row r="121" spans="1:104" ht="22.5">
      <c r="A121" s="171">
        <v>31</v>
      </c>
      <c r="B121" s="172" t="s">
        <v>216</v>
      </c>
      <c r="C121" s="173" t="s">
        <v>217</v>
      </c>
      <c r="D121" s="174" t="s">
        <v>85</v>
      </c>
      <c r="E121" s="175">
        <v>20</v>
      </c>
      <c r="F121" s="175">
        <v>0</v>
      </c>
      <c r="G121" s="176">
        <f>E121*F121</f>
        <v>0</v>
      </c>
      <c r="O121" s="170">
        <v>2</v>
      </c>
      <c r="AA121" s="146">
        <v>1</v>
      </c>
      <c r="AB121" s="146">
        <v>9</v>
      </c>
      <c r="AC121" s="146">
        <v>9</v>
      </c>
      <c r="AZ121" s="146">
        <v>4</v>
      </c>
      <c r="BA121" s="146">
        <f>IF(AZ121=1,G121,0)</f>
        <v>0</v>
      </c>
      <c r="BB121" s="146">
        <f>IF(AZ121=2,G121,0)</f>
        <v>0</v>
      </c>
      <c r="BC121" s="146">
        <f>IF(AZ121=3,G121,0)</f>
        <v>0</v>
      </c>
      <c r="BD121" s="146">
        <f>IF(AZ121=4,G121,0)</f>
        <v>0</v>
      </c>
      <c r="BE121" s="146">
        <f>IF(AZ121=5,G121,0)</f>
        <v>0</v>
      </c>
      <c r="CA121" s="177">
        <v>1</v>
      </c>
      <c r="CB121" s="177">
        <v>9</v>
      </c>
      <c r="CZ121" s="146">
        <v>1E-05</v>
      </c>
    </row>
    <row r="122" spans="1:15" ht="12.75">
      <c r="A122" s="178"/>
      <c r="B122" s="179"/>
      <c r="C122" s="225" t="s">
        <v>218</v>
      </c>
      <c r="D122" s="226"/>
      <c r="E122" s="226"/>
      <c r="F122" s="226"/>
      <c r="G122" s="227"/>
      <c r="L122" s="180" t="s">
        <v>218</v>
      </c>
      <c r="O122" s="170">
        <v>3</v>
      </c>
    </row>
    <row r="123" spans="1:15" ht="12.75">
      <c r="A123" s="178"/>
      <c r="B123" s="181"/>
      <c r="C123" s="228" t="s">
        <v>219</v>
      </c>
      <c r="D123" s="229"/>
      <c r="E123" s="182">
        <v>9</v>
      </c>
      <c r="F123" s="183"/>
      <c r="G123" s="184"/>
      <c r="M123" s="180" t="s">
        <v>219</v>
      </c>
      <c r="O123" s="170"/>
    </row>
    <row r="124" spans="1:15" ht="12.75">
      <c r="A124" s="178"/>
      <c r="B124" s="181"/>
      <c r="C124" s="228" t="s">
        <v>220</v>
      </c>
      <c r="D124" s="229"/>
      <c r="E124" s="182">
        <v>11</v>
      </c>
      <c r="F124" s="183"/>
      <c r="G124" s="184"/>
      <c r="M124" s="180" t="s">
        <v>220</v>
      </c>
      <c r="O124" s="170"/>
    </row>
    <row r="125" spans="1:104" ht="22.5">
      <c r="A125" s="171">
        <v>32</v>
      </c>
      <c r="B125" s="172" t="s">
        <v>221</v>
      </c>
      <c r="C125" s="173" t="s">
        <v>222</v>
      </c>
      <c r="D125" s="174" t="s">
        <v>85</v>
      </c>
      <c r="E125" s="175">
        <v>9</v>
      </c>
      <c r="F125" s="175">
        <v>0</v>
      </c>
      <c r="G125" s="176">
        <f>E125*F125</f>
        <v>0</v>
      </c>
      <c r="O125" s="170">
        <v>2</v>
      </c>
      <c r="AA125" s="146">
        <v>1</v>
      </c>
      <c r="AB125" s="146">
        <v>9</v>
      </c>
      <c r="AC125" s="146">
        <v>9</v>
      </c>
      <c r="AZ125" s="146">
        <v>4</v>
      </c>
      <c r="BA125" s="146">
        <f>IF(AZ125=1,G125,0)</f>
        <v>0</v>
      </c>
      <c r="BB125" s="146">
        <f>IF(AZ125=2,G125,0)</f>
        <v>0</v>
      </c>
      <c r="BC125" s="146">
        <f>IF(AZ125=3,G125,0)</f>
        <v>0</v>
      </c>
      <c r="BD125" s="146">
        <f>IF(AZ125=4,G125,0)</f>
        <v>0</v>
      </c>
      <c r="BE125" s="146">
        <f>IF(AZ125=5,G125,0)</f>
        <v>0</v>
      </c>
      <c r="CA125" s="177">
        <v>1</v>
      </c>
      <c r="CB125" s="177">
        <v>9</v>
      </c>
      <c r="CZ125" s="146">
        <v>4E-05</v>
      </c>
    </row>
    <row r="126" spans="1:15" ht="12.75">
      <c r="A126" s="178"/>
      <c r="B126" s="179"/>
      <c r="C126" s="225" t="s">
        <v>218</v>
      </c>
      <c r="D126" s="226"/>
      <c r="E126" s="226"/>
      <c r="F126" s="226"/>
      <c r="G126" s="227"/>
      <c r="L126" s="180" t="s">
        <v>218</v>
      </c>
      <c r="O126" s="170">
        <v>3</v>
      </c>
    </row>
    <row r="127" spans="1:15" ht="12.75">
      <c r="A127" s="178"/>
      <c r="B127" s="181"/>
      <c r="C127" s="228" t="s">
        <v>223</v>
      </c>
      <c r="D127" s="229"/>
      <c r="E127" s="182">
        <v>3</v>
      </c>
      <c r="F127" s="183"/>
      <c r="G127" s="184"/>
      <c r="M127" s="180" t="s">
        <v>223</v>
      </c>
      <c r="O127" s="170"/>
    </row>
    <row r="128" spans="1:15" ht="12.75">
      <c r="A128" s="178"/>
      <c r="B128" s="181"/>
      <c r="C128" s="228" t="s">
        <v>224</v>
      </c>
      <c r="D128" s="229"/>
      <c r="E128" s="182">
        <v>6</v>
      </c>
      <c r="F128" s="183"/>
      <c r="G128" s="184"/>
      <c r="M128" s="180" t="s">
        <v>224</v>
      </c>
      <c r="O128" s="170"/>
    </row>
    <row r="129" spans="1:104" ht="22.5">
      <c r="A129" s="171">
        <v>33</v>
      </c>
      <c r="B129" s="172" t="s">
        <v>225</v>
      </c>
      <c r="C129" s="173" t="s">
        <v>226</v>
      </c>
      <c r="D129" s="174" t="s">
        <v>85</v>
      </c>
      <c r="E129" s="175">
        <v>4</v>
      </c>
      <c r="F129" s="175">
        <v>0</v>
      </c>
      <c r="G129" s="176">
        <f>E129*F129</f>
        <v>0</v>
      </c>
      <c r="O129" s="170">
        <v>2</v>
      </c>
      <c r="AA129" s="146">
        <v>1</v>
      </c>
      <c r="AB129" s="146">
        <v>9</v>
      </c>
      <c r="AC129" s="146">
        <v>9</v>
      </c>
      <c r="AZ129" s="146">
        <v>4</v>
      </c>
      <c r="BA129" s="146">
        <f>IF(AZ129=1,G129,0)</f>
        <v>0</v>
      </c>
      <c r="BB129" s="146">
        <f>IF(AZ129=2,G129,0)</f>
        <v>0</v>
      </c>
      <c r="BC129" s="146">
        <f>IF(AZ129=3,G129,0)</f>
        <v>0</v>
      </c>
      <c r="BD129" s="146">
        <f>IF(AZ129=4,G129,0)</f>
        <v>0</v>
      </c>
      <c r="BE129" s="146">
        <f>IF(AZ129=5,G129,0)</f>
        <v>0</v>
      </c>
      <c r="CA129" s="177">
        <v>1</v>
      </c>
      <c r="CB129" s="177">
        <v>9</v>
      </c>
      <c r="CZ129" s="146">
        <v>4E-05</v>
      </c>
    </row>
    <row r="130" spans="1:15" ht="12.75">
      <c r="A130" s="178"/>
      <c r="B130" s="179"/>
      <c r="C130" s="225" t="s">
        <v>227</v>
      </c>
      <c r="D130" s="226"/>
      <c r="E130" s="226"/>
      <c r="F130" s="226"/>
      <c r="G130" s="227"/>
      <c r="L130" s="180" t="s">
        <v>227</v>
      </c>
      <c r="O130" s="170">
        <v>3</v>
      </c>
    </row>
    <row r="131" spans="1:15" ht="12.75">
      <c r="A131" s="178"/>
      <c r="B131" s="181"/>
      <c r="C131" s="228" t="s">
        <v>228</v>
      </c>
      <c r="D131" s="229"/>
      <c r="E131" s="182">
        <v>4</v>
      </c>
      <c r="F131" s="183"/>
      <c r="G131" s="184"/>
      <c r="M131" s="180" t="s">
        <v>228</v>
      </c>
      <c r="O131" s="170"/>
    </row>
    <row r="132" spans="1:104" ht="22.5">
      <c r="A132" s="171">
        <v>34</v>
      </c>
      <c r="B132" s="172" t="s">
        <v>229</v>
      </c>
      <c r="C132" s="173" t="s">
        <v>230</v>
      </c>
      <c r="D132" s="174" t="s">
        <v>85</v>
      </c>
      <c r="E132" s="175">
        <v>20</v>
      </c>
      <c r="F132" s="175">
        <v>0</v>
      </c>
      <c r="G132" s="176">
        <f>E132*F132</f>
        <v>0</v>
      </c>
      <c r="O132" s="170">
        <v>2</v>
      </c>
      <c r="AA132" s="146">
        <v>1</v>
      </c>
      <c r="AB132" s="146">
        <v>9</v>
      </c>
      <c r="AC132" s="146">
        <v>9</v>
      </c>
      <c r="AZ132" s="146">
        <v>4</v>
      </c>
      <c r="BA132" s="146">
        <f>IF(AZ132=1,G132,0)</f>
        <v>0</v>
      </c>
      <c r="BB132" s="146">
        <f>IF(AZ132=2,G132,0)</f>
        <v>0</v>
      </c>
      <c r="BC132" s="146">
        <f>IF(AZ132=3,G132,0)</f>
        <v>0</v>
      </c>
      <c r="BD132" s="146">
        <f>IF(AZ132=4,G132,0)</f>
        <v>0</v>
      </c>
      <c r="BE132" s="146">
        <f>IF(AZ132=5,G132,0)</f>
        <v>0</v>
      </c>
      <c r="CA132" s="177">
        <v>1</v>
      </c>
      <c r="CB132" s="177">
        <v>9</v>
      </c>
      <c r="CZ132" s="146">
        <v>4E-05</v>
      </c>
    </row>
    <row r="133" spans="1:15" ht="12.75">
      <c r="A133" s="178"/>
      <c r="B133" s="179"/>
      <c r="C133" s="225" t="s">
        <v>218</v>
      </c>
      <c r="D133" s="226"/>
      <c r="E133" s="226"/>
      <c r="F133" s="226"/>
      <c r="G133" s="227"/>
      <c r="L133" s="180" t="s">
        <v>218</v>
      </c>
      <c r="O133" s="170">
        <v>3</v>
      </c>
    </row>
    <row r="134" spans="1:15" ht="12.75">
      <c r="A134" s="178"/>
      <c r="B134" s="181"/>
      <c r="C134" s="228" t="s">
        <v>223</v>
      </c>
      <c r="D134" s="229"/>
      <c r="E134" s="182">
        <v>3</v>
      </c>
      <c r="F134" s="183"/>
      <c r="G134" s="184"/>
      <c r="M134" s="180" t="s">
        <v>223</v>
      </c>
      <c r="O134" s="170"/>
    </row>
    <row r="135" spans="1:15" ht="12.75">
      <c r="A135" s="178"/>
      <c r="B135" s="181"/>
      <c r="C135" s="228" t="s">
        <v>231</v>
      </c>
      <c r="D135" s="229"/>
      <c r="E135" s="182">
        <v>17</v>
      </c>
      <c r="F135" s="183"/>
      <c r="G135" s="184"/>
      <c r="M135" s="180" t="s">
        <v>231</v>
      </c>
      <c r="O135" s="170"/>
    </row>
    <row r="136" spans="1:104" ht="22.5">
      <c r="A136" s="171">
        <v>35</v>
      </c>
      <c r="B136" s="172" t="s">
        <v>232</v>
      </c>
      <c r="C136" s="173" t="s">
        <v>233</v>
      </c>
      <c r="D136" s="174" t="s">
        <v>85</v>
      </c>
      <c r="E136" s="175">
        <v>13</v>
      </c>
      <c r="F136" s="175">
        <v>0</v>
      </c>
      <c r="G136" s="176">
        <f>E136*F136</f>
        <v>0</v>
      </c>
      <c r="O136" s="170">
        <v>2</v>
      </c>
      <c r="AA136" s="146">
        <v>1</v>
      </c>
      <c r="AB136" s="146">
        <v>9</v>
      </c>
      <c r="AC136" s="146">
        <v>9</v>
      </c>
      <c r="AZ136" s="146">
        <v>4</v>
      </c>
      <c r="BA136" s="146">
        <f>IF(AZ136=1,G136,0)</f>
        <v>0</v>
      </c>
      <c r="BB136" s="146">
        <f>IF(AZ136=2,G136,0)</f>
        <v>0</v>
      </c>
      <c r="BC136" s="146">
        <f>IF(AZ136=3,G136,0)</f>
        <v>0</v>
      </c>
      <c r="BD136" s="146">
        <f>IF(AZ136=4,G136,0)</f>
        <v>0</v>
      </c>
      <c r="BE136" s="146">
        <f>IF(AZ136=5,G136,0)</f>
        <v>0</v>
      </c>
      <c r="CA136" s="177">
        <v>1</v>
      </c>
      <c r="CB136" s="177">
        <v>9</v>
      </c>
      <c r="CZ136" s="146">
        <v>4E-05</v>
      </c>
    </row>
    <row r="137" spans="1:15" ht="12.75">
      <c r="A137" s="178"/>
      <c r="B137" s="179"/>
      <c r="C137" s="225" t="s">
        <v>218</v>
      </c>
      <c r="D137" s="226"/>
      <c r="E137" s="226"/>
      <c r="F137" s="226"/>
      <c r="G137" s="227"/>
      <c r="L137" s="180" t="s">
        <v>218</v>
      </c>
      <c r="O137" s="170">
        <v>3</v>
      </c>
    </row>
    <row r="138" spans="1:15" ht="12.75">
      <c r="A138" s="178"/>
      <c r="B138" s="181"/>
      <c r="C138" s="228" t="s">
        <v>91</v>
      </c>
      <c r="D138" s="229"/>
      <c r="E138" s="182">
        <v>8</v>
      </c>
      <c r="F138" s="183"/>
      <c r="G138" s="184"/>
      <c r="M138" s="180" t="s">
        <v>91</v>
      </c>
      <c r="O138" s="170"/>
    </row>
    <row r="139" spans="1:15" ht="12.75">
      <c r="A139" s="178"/>
      <c r="B139" s="181"/>
      <c r="C139" s="228" t="s">
        <v>98</v>
      </c>
      <c r="D139" s="229"/>
      <c r="E139" s="182">
        <v>5</v>
      </c>
      <c r="F139" s="183"/>
      <c r="G139" s="184"/>
      <c r="M139" s="180" t="s">
        <v>98</v>
      </c>
      <c r="O139" s="170"/>
    </row>
    <row r="140" spans="1:104" ht="22.5">
      <c r="A140" s="171">
        <v>36</v>
      </c>
      <c r="B140" s="172" t="s">
        <v>234</v>
      </c>
      <c r="C140" s="173" t="s">
        <v>235</v>
      </c>
      <c r="D140" s="174" t="s">
        <v>85</v>
      </c>
      <c r="E140" s="175">
        <v>1</v>
      </c>
      <c r="F140" s="175">
        <v>0</v>
      </c>
      <c r="G140" s="176">
        <f>E140*F140</f>
        <v>0</v>
      </c>
      <c r="O140" s="170">
        <v>2</v>
      </c>
      <c r="AA140" s="146">
        <v>1</v>
      </c>
      <c r="AB140" s="146">
        <v>9</v>
      </c>
      <c r="AC140" s="146">
        <v>9</v>
      </c>
      <c r="AZ140" s="146">
        <v>4</v>
      </c>
      <c r="BA140" s="146">
        <f>IF(AZ140=1,G140,0)</f>
        <v>0</v>
      </c>
      <c r="BB140" s="146">
        <f>IF(AZ140=2,G140,0)</f>
        <v>0</v>
      </c>
      <c r="BC140" s="146">
        <f>IF(AZ140=3,G140,0)</f>
        <v>0</v>
      </c>
      <c r="BD140" s="146">
        <f>IF(AZ140=4,G140,0)</f>
        <v>0</v>
      </c>
      <c r="BE140" s="146">
        <f>IF(AZ140=5,G140,0)</f>
        <v>0</v>
      </c>
      <c r="CA140" s="177">
        <v>1</v>
      </c>
      <c r="CB140" s="177">
        <v>9</v>
      </c>
      <c r="CZ140" s="146">
        <v>4E-05</v>
      </c>
    </row>
    <row r="141" spans="1:15" ht="12.75">
      <c r="A141" s="178"/>
      <c r="B141" s="179"/>
      <c r="C141" s="225" t="s">
        <v>218</v>
      </c>
      <c r="D141" s="226"/>
      <c r="E141" s="226"/>
      <c r="F141" s="226"/>
      <c r="G141" s="227"/>
      <c r="L141" s="180" t="s">
        <v>218</v>
      </c>
      <c r="O141" s="170">
        <v>3</v>
      </c>
    </row>
    <row r="142" spans="1:15" ht="12.75">
      <c r="A142" s="178"/>
      <c r="B142" s="181"/>
      <c r="C142" s="228" t="s">
        <v>236</v>
      </c>
      <c r="D142" s="229"/>
      <c r="E142" s="182">
        <v>1</v>
      </c>
      <c r="F142" s="183"/>
      <c r="G142" s="184"/>
      <c r="M142" s="180" t="s">
        <v>236</v>
      </c>
      <c r="O142" s="170"/>
    </row>
    <row r="143" spans="1:104" ht="22.5">
      <c r="A143" s="171">
        <v>37</v>
      </c>
      <c r="B143" s="172" t="s">
        <v>237</v>
      </c>
      <c r="C143" s="173" t="s">
        <v>238</v>
      </c>
      <c r="D143" s="174" t="s">
        <v>85</v>
      </c>
      <c r="E143" s="175">
        <v>16</v>
      </c>
      <c r="F143" s="175">
        <v>0</v>
      </c>
      <c r="G143" s="176">
        <f>E143*F143</f>
        <v>0</v>
      </c>
      <c r="O143" s="170">
        <v>2</v>
      </c>
      <c r="AA143" s="146">
        <v>1</v>
      </c>
      <c r="AB143" s="146">
        <v>9</v>
      </c>
      <c r="AC143" s="146">
        <v>9</v>
      </c>
      <c r="AZ143" s="146">
        <v>4</v>
      </c>
      <c r="BA143" s="146">
        <f>IF(AZ143=1,G143,0)</f>
        <v>0</v>
      </c>
      <c r="BB143" s="146">
        <f>IF(AZ143=2,G143,0)</f>
        <v>0</v>
      </c>
      <c r="BC143" s="146">
        <f>IF(AZ143=3,G143,0)</f>
        <v>0</v>
      </c>
      <c r="BD143" s="146">
        <f>IF(AZ143=4,G143,0)</f>
        <v>0</v>
      </c>
      <c r="BE143" s="146">
        <f>IF(AZ143=5,G143,0)</f>
        <v>0</v>
      </c>
      <c r="CA143" s="177">
        <v>1</v>
      </c>
      <c r="CB143" s="177">
        <v>9</v>
      </c>
      <c r="CZ143" s="146">
        <v>4E-05</v>
      </c>
    </row>
    <row r="144" spans="1:15" ht="12.75">
      <c r="A144" s="178"/>
      <c r="B144" s="181"/>
      <c r="C144" s="228" t="s">
        <v>239</v>
      </c>
      <c r="D144" s="229"/>
      <c r="E144" s="182">
        <v>13</v>
      </c>
      <c r="F144" s="183"/>
      <c r="G144" s="184"/>
      <c r="M144" s="180" t="s">
        <v>239</v>
      </c>
      <c r="O144" s="170"/>
    </row>
    <row r="145" spans="1:15" ht="12.75">
      <c r="A145" s="178"/>
      <c r="B145" s="181"/>
      <c r="C145" s="228" t="s">
        <v>240</v>
      </c>
      <c r="D145" s="229"/>
      <c r="E145" s="182">
        <v>3</v>
      </c>
      <c r="F145" s="183"/>
      <c r="G145" s="184"/>
      <c r="M145" s="180" t="s">
        <v>240</v>
      </c>
      <c r="O145" s="170"/>
    </row>
    <row r="146" spans="1:104" ht="22.5">
      <c r="A146" s="171">
        <v>38</v>
      </c>
      <c r="B146" s="172" t="s">
        <v>241</v>
      </c>
      <c r="C146" s="173" t="s">
        <v>242</v>
      </c>
      <c r="D146" s="174" t="s">
        <v>85</v>
      </c>
      <c r="E146" s="175">
        <v>4</v>
      </c>
      <c r="F146" s="175">
        <v>0</v>
      </c>
      <c r="G146" s="176">
        <f>E146*F146</f>
        <v>0</v>
      </c>
      <c r="O146" s="170">
        <v>2</v>
      </c>
      <c r="AA146" s="146">
        <v>1</v>
      </c>
      <c r="AB146" s="146">
        <v>9</v>
      </c>
      <c r="AC146" s="146">
        <v>9</v>
      </c>
      <c r="AZ146" s="146">
        <v>4</v>
      </c>
      <c r="BA146" s="146">
        <f>IF(AZ146=1,G146,0)</f>
        <v>0</v>
      </c>
      <c r="BB146" s="146">
        <f>IF(AZ146=2,G146,0)</f>
        <v>0</v>
      </c>
      <c r="BC146" s="146">
        <f>IF(AZ146=3,G146,0)</f>
        <v>0</v>
      </c>
      <c r="BD146" s="146">
        <f>IF(AZ146=4,G146,0)</f>
        <v>0</v>
      </c>
      <c r="BE146" s="146">
        <f>IF(AZ146=5,G146,0)</f>
        <v>0</v>
      </c>
      <c r="CA146" s="177">
        <v>1</v>
      </c>
      <c r="CB146" s="177">
        <v>9</v>
      </c>
      <c r="CZ146" s="146">
        <v>4E-05</v>
      </c>
    </row>
    <row r="147" spans="1:15" ht="12.75">
      <c r="A147" s="178"/>
      <c r="B147" s="179"/>
      <c r="C147" s="225" t="s">
        <v>243</v>
      </c>
      <c r="D147" s="226"/>
      <c r="E147" s="226"/>
      <c r="F147" s="226"/>
      <c r="G147" s="227"/>
      <c r="L147" s="180" t="s">
        <v>243</v>
      </c>
      <c r="O147" s="170">
        <v>3</v>
      </c>
    </row>
    <row r="148" spans="1:104" ht="22.5">
      <c r="A148" s="171">
        <v>39</v>
      </c>
      <c r="B148" s="172" t="s">
        <v>244</v>
      </c>
      <c r="C148" s="173" t="s">
        <v>245</v>
      </c>
      <c r="D148" s="174" t="s">
        <v>85</v>
      </c>
      <c r="E148" s="175">
        <v>6</v>
      </c>
      <c r="F148" s="175">
        <v>0</v>
      </c>
      <c r="G148" s="176">
        <f>E148*F148</f>
        <v>0</v>
      </c>
      <c r="O148" s="170">
        <v>2</v>
      </c>
      <c r="AA148" s="146">
        <v>1</v>
      </c>
      <c r="AB148" s="146">
        <v>9</v>
      </c>
      <c r="AC148" s="146">
        <v>9</v>
      </c>
      <c r="AZ148" s="146">
        <v>4</v>
      </c>
      <c r="BA148" s="146">
        <f>IF(AZ148=1,G148,0)</f>
        <v>0</v>
      </c>
      <c r="BB148" s="146">
        <f>IF(AZ148=2,G148,0)</f>
        <v>0</v>
      </c>
      <c r="BC148" s="146">
        <f>IF(AZ148=3,G148,0)</f>
        <v>0</v>
      </c>
      <c r="BD148" s="146">
        <f>IF(AZ148=4,G148,0)</f>
        <v>0</v>
      </c>
      <c r="BE148" s="146">
        <f>IF(AZ148=5,G148,0)</f>
        <v>0</v>
      </c>
      <c r="CA148" s="177">
        <v>1</v>
      </c>
      <c r="CB148" s="177">
        <v>9</v>
      </c>
      <c r="CZ148" s="146">
        <v>4E-05</v>
      </c>
    </row>
    <row r="149" spans="1:15" ht="12.75">
      <c r="A149" s="178"/>
      <c r="B149" s="179"/>
      <c r="C149" s="225" t="s">
        <v>243</v>
      </c>
      <c r="D149" s="226"/>
      <c r="E149" s="226"/>
      <c r="F149" s="226"/>
      <c r="G149" s="227"/>
      <c r="L149" s="180" t="s">
        <v>243</v>
      </c>
      <c r="O149" s="170">
        <v>3</v>
      </c>
    </row>
    <row r="150" spans="1:104" ht="12.75">
      <c r="A150" s="171">
        <v>40</v>
      </c>
      <c r="B150" s="172" t="s">
        <v>246</v>
      </c>
      <c r="C150" s="173" t="s">
        <v>247</v>
      </c>
      <c r="D150" s="174" t="s">
        <v>85</v>
      </c>
      <c r="E150" s="175">
        <v>5</v>
      </c>
      <c r="F150" s="175">
        <v>0</v>
      </c>
      <c r="G150" s="176">
        <f>E150*F150</f>
        <v>0</v>
      </c>
      <c r="O150" s="170">
        <v>2</v>
      </c>
      <c r="AA150" s="146">
        <v>1</v>
      </c>
      <c r="AB150" s="146">
        <v>9</v>
      </c>
      <c r="AC150" s="146">
        <v>9</v>
      </c>
      <c r="AZ150" s="146">
        <v>4</v>
      </c>
      <c r="BA150" s="146">
        <f>IF(AZ150=1,G150,0)</f>
        <v>0</v>
      </c>
      <c r="BB150" s="146">
        <f>IF(AZ150=2,G150,0)</f>
        <v>0</v>
      </c>
      <c r="BC150" s="146">
        <f>IF(AZ150=3,G150,0)</f>
        <v>0</v>
      </c>
      <c r="BD150" s="146">
        <f>IF(AZ150=4,G150,0)</f>
        <v>0</v>
      </c>
      <c r="BE150" s="146">
        <f>IF(AZ150=5,G150,0)</f>
        <v>0</v>
      </c>
      <c r="CA150" s="177">
        <v>1</v>
      </c>
      <c r="CB150" s="177">
        <v>9</v>
      </c>
      <c r="CZ150" s="146">
        <v>0</v>
      </c>
    </row>
    <row r="151" spans="1:15" ht="12.75">
      <c r="A151" s="178"/>
      <c r="B151" s="179"/>
      <c r="C151" s="225" t="s">
        <v>248</v>
      </c>
      <c r="D151" s="226"/>
      <c r="E151" s="226"/>
      <c r="F151" s="226"/>
      <c r="G151" s="227"/>
      <c r="L151" s="180" t="s">
        <v>248</v>
      </c>
      <c r="O151" s="170">
        <v>3</v>
      </c>
    </row>
    <row r="152" spans="1:104" ht="22.5">
      <c r="A152" s="171">
        <v>41</v>
      </c>
      <c r="B152" s="172" t="s">
        <v>249</v>
      </c>
      <c r="C152" s="173" t="s">
        <v>250</v>
      </c>
      <c r="D152" s="174" t="s">
        <v>85</v>
      </c>
      <c r="E152" s="175">
        <v>24</v>
      </c>
      <c r="F152" s="175">
        <v>0</v>
      </c>
      <c r="G152" s="176">
        <f>E152*F152</f>
        <v>0</v>
      </c>
      <c r="O152" s="170">
        <v>2</v>
      </c>
      <c r="AA152" s="146">
        <v>1</v>
      </c>
      <c r="AB152" s="146">
        <v>9</v>
      </c>
      <c r="AC152" s="146">
        <v>9</v>
      </c>
      <c r="AZ152" s="146">
        <v>4</v>
      </c>
      <c r="BA152" s="146">
        <f>IF(AZ152=1,G152,0)</f>
        <v>0</v>
      </c>
      <c r="BB152" s="146">
        <f>IF(AZ152=2,G152,0)</f>
        <v>0</v>
      </c>
      <c r="BC152" s="146">
        <f>IF(AZ152=3,G152,0)</f>
        <v>0</v>
      </c>
      <c r="BD152" s="146">
        <f>IF(AZ152=4,G152,0)</f>
        <v>0</v>
      </c>
      <c r="BE152" s="146">
        <f>IF(AZ152=5,G152,0)</f>
        <v>0</v>
      </c>
      <c r="CA152" s="177">
        <v>1</v>
      </c>
      <c r="CB152" s="177">
        <v>9</v>
      </c>
      <c r="CZ152" s="146">
        <v>9E-05</v>
      </c>
    </row>
    <row r="153" spans="1:15" ht="12.75">
      <c r="A153" s="178"/>
      <c r="B153" s="179"/>
      <c r="C153" s="225" t="s">
        <v>251</v>
      </c>
      <c r="D153" s="226"/>
      <c r="E153" s="226"/>
      <c r="F153" s="226"/>
      <c r="G153" s="227"/>
      <c r="L153" s="180" t="s">
        <v>251</v>
      </c>
      <c r="O153" s="170">
        <v>3</v>
      </c>
    </row>
    <row r="154" spans="1:15" ht="12.75">
      <c r="A154" s="178"/>
      <c r="B154" s="181"/>
      <c r="C154" s="228" t="s">
        <v>113</v>
      </c>
      <c r="D154" s="229"/>
      <c r="E154" s="182">
        <v>20</v>
      </c>
      <c r="F154" s="183"/>
      <c r="G154" s="184"/>
      <c r="M154" s="180" t="s">
        <v>113</v>
      </c>
      <c r="O154" s="170"/>
    </row>
    <row r="155" spans="1:15" ht="12.75">
      <c r="A155" s="178"/>
      <c r="B155" s="181"/>
      <c r="C155" s="228" t="s">
        <v>228</v>
      </c>
      <c r="D155" s="229"/>
      <c r="E155" s="182">
        <v>4</v>
      </c>
      <c r="F155" s="183"/>
      <c r="G155" s="184"/>
      <c r="M155" s="180" t="s">
        <v>228</v>
      </c>
      <c r="O155" s="170"/>
    </row>
    <row r="156" spans="1:104" ht="22.5">
      <c r="A156" s="171">
        <v>42</v>
      </c>
      <c r="B156" s="172" t="s">
        <v>252</v>
      </c>
      <c r="C156" s="173" t="s">
        <v>253</v>
      </c>
      <c r="D156" s="174" t="s">
        <v>85</v>
      </c>
      <c r="E156" s="175">
        <v>3</v>
      </c>
      <c r="F156" s="175">
        <v>0</v>
      </c>
      <c r="G156" s="176">
        <f>E156*F156</f>
        <v>0</v>
      </c>
      <c r="O156" s="170">
        <v>2</v>
      </c>
      <c r="AA156" s="146">
        <v>1</v>
      </c>
      <c r="AB156" s="146">
        <v>9</v>
      </c>
      <c r="AC156" s="146">
        <v>9</v>
      </c>
      <c r="AZ156" s="146">
        <v>4</v>
      </c>
      <c r="BA156" s="146">
        <f>IF(AZ156=1,G156,0)</f>
        <v>0</v>
      </c>
      <c r="BB156" s="146">
        <f>IF(AZ156=2,G156,0)</f>
        <v>0</v>
      </c>
      <c r="BC156" s="146">
        <f>IF(AZ156=3,G156,0)</f>
        <v>0</v>
      </c>
      <c r="BD156" s="146">
        <f>IF(AZ156=4,G156,0)</f>
        <v>0</v>
      </c>
      <c r="BE156" s="146">
        <f>IF(AZ156=5,G156,0)</f>
        <v>0</v>
      </c>
      <c r="CA156" s="177">
        <v>1</v>
      </c>
      <c r="CB156" s="177">
        <v>9</v>
      </c>
      <c r="CZ156" s="146">
        <v>9E-05</v>
      </c>
    </row>
    <row r="157" spans="1:15" ht="12.75">
      <c r="A157" s="178"/>
      <c r="B157" s="179"/>
      <c r="C157" s="225" t="s">
        <v>251</v>
      </c>
      <c r="D157" s="226"/>
      <c r="E157" s="226"/>
      <c r="F157" s="226"/>
      <c r="G157" s="227"/>
      <c r="L157" s="180" t="s">
        <v>251</v>
      </c>
      <c r="O157" s="170">
        <v>3</v>
      </c>
    </row>
    <row r="158" spans="1:15" ht="12.75">
      <c r="A158" s="178"/>
      <c r="B158" s="181"/>
      <c r="C158" s="228" t="s">
        <v>223</v>
      </c>
      <c r="D158" s="229"/>
      <c r="E158" s="182">
        <v>3</v>
      </c>
      <c r="F158" s="183"/>
      <c r="G158" s="184"/>
      <c r="M158" s="180" t="s">
        <v>223</v>
      </c>
      <c r="O158" s="170"/>
    </row>
    <row r="159" spans="1:104" ht="22.5">
      <c r="A159" s="171">
        <v>43</v>
      </c>
      <c r="B159" s="172" t="s">
        <v>254</v>
      </c>
      <c r="C159" s="173" t="s">
        <v>255</v>
      </c>
      <c r="D159" s="174" t="s">
        <v>85</v>
      </c>
      <c r="E159" s="175">
        <v>59</v>
      </c>
      <c r="F159" s="175">
        <v>0</v>
      </c>
      <c r="G159" s="176">
        <f>E159*F159</f>
        <v>0</v>
      </c>
      <c r="O159" s="170">
        <v>2</v>
      </c>
      <c r="AA159" s="146">
        <v>1</v>
      </c>
      <c r="AB159" s="146">
        <v>9</v>
      </c>
      <c r="AC159" s="146">
        <v>9</v>
      </c>
      <c r="AZ159" s="146">
        <v>4</v>
      </c>
      <c r="BA159" s="146">
        <f>IF(AZ159=1,G159,0)</f>
        <v>0</v>
      </c>
      <c r="BB159" s="146">
        <f>IF(AZ159=2,G159,0)</f>
        <v>0</v>
      </c>
      <c r="BC159" s="146">
        <f>IF(AZ159=3,G159,0)</f>
        <v>0</v>
      </c>
      <c r="BD159" s="146">
        <f>IF(AZ159=4,G159,0)</f>
        <v>0</v>
      </c>
      <c r="BE159" s="146">
        <f>IF(AZ159=5,G159,0)</f>
        <v>0</v>
      </c>
      <c r="CA159" s="177">
        <v>1</v>
      </c>
      <c r="CB159" s="177">
        <v>9</v>
      </c>
      <c r="CZ159" s="146">
        <v>9E-05</v>
      </c>
    </row>
    <row r="160" spans="1:15" ht="12.75">
      <c r="A160" s="178"/>
      <c r="B160" s="179"/>
      <c r="C160" s="225" t="s">
        <v>256</v>
      </c>
      <c r="D160" s="226"/>
      <c r="E160" s="226"/>
      <c r="F160" s="226"/>
      <c r="G160" s="227"/>
      <c r="L160" s="180" t="s">
        <v>256</v>
      </c>
      <c r="O160" s="170">
        <v>3</v>
      </c>
    </row>
    <row r="161" spans="1:15" ht="12.75">
      <c r="A161" s="178"/>
      <c r="B161" s="181"/>
      <c r="C161" s="228" t="s">
        <v>257</v>
      </c>
      <c r="D161" s="229"/>
      <c r="E161" s="182">
        <v>59</v>
      </c>
      <c r="F161" s="183"/>
      <c r="G161" s="184"/>
      <c r="M161" s="180" t="s">
        <v>257</v>
      </c>
      <c r="O161" s="170"/>
    </row>
    <row r="162" spans="1:104" ht="22.5">
      <c r="A162" s="171">
        <v>44</v>
      </c>
      <c r="B162" s="172" t="s">
        <v>258</v>
      </c>
      <c r="C162" s="173" t="s">
        <v>259</v>
      </c>
      <c r="D162" s="174" t="s">
        <v>85</v>
      </c>
      <c r="E162" s="175">
        <v>40</v>
      </c>
      <c r="F162" s="175">
        <v>0</v>
      </c>
      <c r="G162" s="176">
        <f>E162*F162</f>
        <v>0</v>
      </c>
      <c r="O162" s="170">
        <v>2</v>
      </c>
      <c r="AA162" s="146">
        <v>1</v>
      </c>
      <c r="AB162" s="146">
        <v>9</v>
      </c>
      <c r="AC162" s="146">
        <v>9</v>
      </c>
      <c r="AZ162" s="146">
        <v>4</v>
      </c>
      <c r="BA162" s="146">
        <f>IF(AZ162=1,G162,0)</f>
        <v>0</v>
      </c>
      <c r="BB162" s="146">
        <f>IF(AZ162=2,G162,0)</f>
        <v>0</v>
      </c>
      <c r="BC162" s="146">
        <f>IF(AZ162=3,G162,0)</f>
        <v>0</v>
      </c>
      <c r="BD162" s="146">
        <f>IF(AZ162=4,G162,0)</f>
        <v>0</v>
      </c>
      <c r="BE162" s="146">
        <f>IF(AZ162=5,G162,0)</f>
        <v>0</v>
      </c>
      <c r="CA162" s="177">
        <v>1</v>
      </c>
      <c r="CB162" s="177">
        <v>9</v>
      </c>
      <c r="CZ162" s="146">
        <v>0</v>
      </c>
    </row>
    <row r="163" spans="1:15" ht="12.75">
      <c r="A163" s="178"/>
      <c r="B163" s="179"/>
      <c r="C163" s="225" t="s">
        <v>260</v>
      </c>
      <c r="D163" s="226"/>
      <c r="E163" s="226"/>
      <c r="F163" s="226"/>
      <c r="G163" s="227"/>
      <c r="L163" s="180" t="s">
        <v>260</v>
      </c>
      <c r="O163" s="170">
        <v>3</v>
      </c>
    </row>
    <row r="164" spans="1:15" ht="12.75">
      <c r="A164" s="178"/>
      <c r="B164" s="181"/>
      <c r="C164" s="228" t="s">
        <v>113</v>
      </c>
      <c r="D164" s="229"/>
      <c r="E164" s="182">
        <v>20</v>
      </c>
      <c r="F164" s="183"/>
      <c r="G164" s="184"/>
      <c r="M164" s="180" t="s">
        <v>113</v>
      </c>
      <c r="O164" s="170"/>
    </row>
    <row r="165" spans="1:15" ht="12.75">
      <c r="A165" s="178"/>
      <c r="B165" s="181"/>
      <c r="C165" s="228" t="s">
        <v>114</v>
      </c>
      <c r="D165" s="229"/>
      <c r="E165" s="182">
        <v>20</v>
      </c>
      <c r="F165" s="183"/>
      <c r="G165" s="184"/>
      <c r="M165" s="180" t="s">
        <v>114</v>
      </c>
      <c r="O165" s="170"/>
    </row>
    <row r="166" spans="1:104" ht="22.5">
      <c r="A166" s="171">
        <v>45</v>
      </c>
      <c r="B166" s="172" t="s">
        <v>261</v>
      </c>
      <c r="C166" s="173" t="s">
        <v>262</v>
      </c>
      <c r="D166" s="174" t="s">
        <v>85</v>
      </c>
      <c r="E166" s="175">
        <v>41</v>
      </c>
      <c r="F166" s="175">
        <v>0</v>
      </c>
      <c r="G166" s="176">
        <f>E166*F166</f>
        <v>0</v>
      </c>
      <c r="O166" s="170">
        <v>2</v>
      </c>
      <c r="AA166" s="146">
        <v>1</v>
      </c>
      <c r="AB166" s="146">
        <v>9</v>
      </c>
      <c r="AC166" s="146">
        <v>9</v>
      </c>
      <c r="AZ166" s="146">
        <v>4</v>
      </c>
      <c r="BA166" s="146">
        <f>IF(AZ166=1,G166,0)</f>
        <v>0</v>
      </c>
      <c r="BB166" s="146">
        <f>IF(AZ166=2,G166,0)</f>
        <v>0</v>
      </c>
      <c r="BC166" s="146">
        <f>IF(AZ166=3,G166,0)</f>
        <v>0</v>
      </c>
      <c r="BD166" s="146">
        <f>IF(AZ166=4,G166,0)</f>
        <v>0</v>
      </c>
      <c r="BE166" s="146">
        <f>IF(AZ166=5,G166,0)</f>
        <v>0</v>
      </c>
      <c r="CA166" s="177">
        <v>1</v>
      </c>
      <c r="CB166" s="177">
        <v>9</v>
      </c>
      <c r="CZ166" s="146">
        <v>0.00018</v>
      </c>
    </row>
    <row r="167" spans="1:15" ht="12.75">
      <c r="A167" s="178"/>
      <c r="B167" s="179"/>
      <c r="C167" s="225" t="s">
        <v>243</v>
      </c>
      <c r="D167" s="226"/>
      <c r="E167" s="226"/>
      <c r="F167" s="226"/>
      <c r="G167" s="227"/>
      <c r="L167" s="180" t="s">
        <v>243</v>
      </c>
      <c r="O167" s="170">
        <v>3</v>
      </c>
    </row>
    <row r="168" spans="1:15" ht="12.75">
      <c r="A168" s="178"/>
      <c r="B168" s="181"/>
      <c r="C168" s="228" t="s">
        <v>263</v>
      </c>
      <c r="D168" s="229"/>
      <c r="E168" s="182">
        <v>41</v>
      </c>
      <c r="F168" s="183"/>
      <c r="G168" s="184"/>
      <c r="M168" s="180" t="s">
        <v>263</v>
      </c>
      <c r="O168" s="170"/>
    </row>
    <row r="169" spans="1:104" ht="22.5">
      <c r="A169" s="171">
        <v>46</v>
      </c>
      <c r="B169" s="172" t="s">
        <v>264</v>
      </c>
      <c r="C169" s="173" t="s">
        <v>265</v>
      </c>
      <c r="D169" s="174" t="s">
        <v>85</v>
      </c>
      <c r="E169" s="175">
        <v>4</v>
      </c>
      <c r="F169" s="175">
        <v>0</v>
      </c>
      <c r="G169" s="176">
        <f>E169*F169</f>
        <v>0</v>
      </c>
      <c r="O169" s="170">
        <v>2</v>
      </c>
      <c r="AA169" s="146">
        <v>1</v>
      </c>
      <c r="AB169" s="146">
        <v>9</v>
      </c>
      <c r="AC169" s="146">
        <v>9</v>
      </c>
      <c r="AZ169" s="146">
        <v>4</v>
      </c>
      <c r="BA169" s="146">
        <f>IF(AZ169=1,G169,0)</f>
        <v>0</v>
      </c>
      <c r="BB169" s="146">
        <f>IF(AZ169=2,G169,0)</f>
        <v>0</v>
      </c>
      <c r="BC169" s="146">
        <f>IF(AZ169=3,G169,0)</f>
        <v>0</v>
      </c>
      <c r="BD169" s="146">
        <f>IF(AZ169=4,G169,0)</f>
        <v>0</v>
      </c>
      <c r="BE169" s="146">
        <f>IF(AZ169=5,G169,0)</f>
        <v>0</v>
      </c>
      <c r="CA169" s="177">
        <v>1</v>
      </c>
      <c r="CB169" s="177">
        <v>9</v>
      </c>
      <c r="CZ169" s="146">
        <v>0</v>
      </c>
    </row>
    <row r="170" spans="1:15" ht="12.75">
      <c r="A170" s="178"/>
      <c r="B170" s="179"/>
      <c r="C170" s="225" t="s">
        <v>266</v>
      </c>
      <c r="D170" s="226"/>
      <c r="E170" s="226"/>
      <c r="F170" s="226"/>
      <c r="G170" s="227"/>
      <c r="L170" s="180" t="s">
        <v>266</v>
      </c>
      <c r="O170" s="170">
        <v>3</v>
      </c>
    </row>
    <row r="171" spans="1:15" ht="12.75">
      <c r="A171" s="178"/>
      <c r="B171" s="181"/>
      <c r="C171" s="228" t="s">
        <v>267</v>
      </c>
      <c r="D171" s="229"/>
      <c r="E171" s="182">
        <v>2</v>
      </c>
      <c r="F171" s="183"/>
      <c r="G171" s="184"/>
      <c r="M171" s="180" t="s">
        <v>267</v>
      </c>
      <c r="O171" s="170"/>
    </row>
    <row r="172" spans="1:15" ht="12.75">
      <c r="A172" s="178"/>
      <c r="B172" s="181"/>
      <c r="C172" s="228" t="s">
        <v>268</v>
      </c>
      <c r="D172" s="229"/>
      <c r="E172" s="182">
        <v>2</v>
      </c>
      <c r="F172" s="183"/>
      <c r="G172" s="184"/>
      <c r="M172" s="180" t="s">
        <v>268</v>
      </c>
      <c r="O172" s="170"/>
    </row>
    <row r="173" spans="1:104" ht="12.75">
      <c r="A173" s="171">
        <v>47</v>
      </c>
      <c r="B173" s="172" t="s">
        <v>269</v>
      </c>
      <c r="C173" s="173" t="s">
        <v>270</v>
      </c>
      <c r="D173" s="174" t="s">
        <v>85</v>
      </c>
      <c r="E173" s="175">
        <v>8</v>
      </c>
      <c r="F173" s="175">
        <v>0</v>
      </c>
      <c r="G173" s="176">
        <f>E173*F173</f>
        <v>0</v>
      </c>
      <c r="O173" s="170">
        <v>2</v>
      </c>
      <c r="AA173" s="146">
        <v>1</v>
      </c>
      <c r="AB173" s="146">
        <v>9</v>
      </c>
      <c r="AC173" s="146">
        <v>9</v>
      </c>
      <c r="AZ173" s="146">
        <v>4</v>
      </c>
      <c r="BA173" s="146">
        <f>IF(AZ173=1,G173,0)</f>
        <v>0</v>
      </c>
      <c r="BB173" s="146">
        <f>IF(AZ173=2,G173,0)</f>
        <v>0</v>
      </c>
      <c r="BC173" s="146">
        <f>IF(AZ173=3,G173,0)</f>
        <v>0</v>
      </c>
      <c r="BD173" s="146">
        <f>IF(AZ173=4,G173,0)</f>
        <v>0</v>
      </c>
      <c r="BE173" s="146">
        <f>IF(AZ173=5,G173,0)</f>
        <v>0</v>
      </c>
      <c r="CA173" s="177">
        <v>1</v>
      </c>
      <c r="CB173" s="177">
        <v>9</v>
      </c>
      <c r="CZ173" s="146">
        <v>0</v>
      </c>
    </row>
    <row r="174" spans="1:15" ht="12.75">
      <c r="A174" s="178"/>
      <c r="B174" s="181"/>
      <c r="C174" s="228" t="s">
        <v>271</v>
      </c>
      <c r="D174" s="229"/>
      <c r="E174" s="182">
        <v>6</v>
      </c>
      <c r="F174" s="183"/>
      <c r="G174" s="184"/>
      <c r="M174" s="180" t="s">
        <v>271</v>
      </c>
      <c r="O174" s="170"/>
    </row>
    <row r="175" spans="1:15" ht="12.75">
      <c r="A175" s="178"/>
      <c r="B175" s="181"/>
      <c r="C175" s="228" t="s">
        <v>268</v>
      </c>
      <c r="D175" s="229"/>
      <c r="E175" s="182">
        <v>2</v>
      </c>
      <c r="F175" s="183"/>
      <c r="G175" s="184"/>
      <c r="M175" s="180" t="s">
        <v>268</v>
      </c>
      <c r="O175" s="170"/>
    </row>
    <row r="176" spans="1:104" ht="12.75">
      <c r="A176" s="171">
        <v>48</v>
      </c>
      <c r="B176" s="172" t="s">
        <v>272</v>
      </c>
      <c r="C176" s="173" t="s">
        <v>273</v>
      </c>
      <c r="D176" s="174" t="s">
        <v>85</v>
      </c>
      <c r="E176" s="175">
        <v>2</v>
      </c>
      <c r="F176" s="175">
        <v>0</v>
      </c>
      <c r="G176" s="176">
        <f>E176*F176</f>
        <v>0</v>
      </c>
      <c r="O176" s="170">
        <v>2</v>
      </c>
      <c r="AA176" s="146">
        <v>1</v>
      </c>
      <c r="AB176" s="146">
        <v>9</v>
      </c>
      <c r="AC176" s="146">
        <v>9</v>
      </c>
      <c r="AZ176" s="146">
        <v>4</v>
      </c>
      <c r="BA176" s="146">
        <f>IF(AZ176=1,G176,0)</f>
        <v>0</v>
      </c>
      <c r="BB176" s="146">
        <f>IF(AZ176=2,G176,0)</f>
        <v>0</v>
      </c>
      <c r="BC176" s="146">
        <f>IF(AZ176=3,G176,0)</f>
        <v>0</v>
      </c>
      <c r="BD176" s="146">
        <f>IF(AZ176=4,G176,0)</f>
        <v>0</v>
      </c>
      <c r="BE176" s="146">
        <f>IF(AZ176=5,G176,0)</f>
        <v>0</v>
      </c>
      <c r="CA176" s="177">
        <v>1</v>
      </c>
      <c r="CB176" s="177">
        <v>9</v>
      </c>
      <c r="CZ176" s="146">
        <v>0</v>
      </c>
    </row>
    <row r="177" spans="1:15" ht="12.75">
      <c r="A177" s="178"/>
      <c r="B177" s="179"/>
      <c r="C177" s="225" t="s">
        <v>274</v>
      </c>
      <c r="D177" s="226"/>
      <c r="E177" s="226"/>
      <c r="F177" s="226"/>
      <c r="G177" s="227"/>
      <c r="L177" s="180" t="s">
        <v>274</v>
      </c>
      <c r="O177" s="170">
        <v>3</v>
      </c>
    </row>
    <row r="178" spans="1:15" ht="12.75">
      <c r="A178" s="178"/>
      <c r="B178" s="181"/>
      <c r="C178" s="228" t="s">
        <v>275</v>
      </c>
      <c r="D178" s="229"/>
      <c r="E178" s="182">
        <v>2</v>
      </c>
      <c r="F178" s="183"/>
      <c r="G178" s="184"/>
      <c r="M178" s="180" t="s">
        <v>275</v>
      </c>
      <c r="O178" s="170"/>
    </row>
    <row r="179" spans="1:104" ht="12.75">
      <c r="A179" s="171">
        <v>49</v>
      </c>
      <c r="B179" s="172" t="s">
        <v>276</v>
      </c>
      <c r="C179" s="173" t="s">
        <v>277</v>
      </c>
      <c r="D179" s="174" t="s">
        <v>85</v>
      </c>
      <c r="E179" s="175">
        <v>9</v>
      </c>
      <c r="F179" s="175">
        <v>0</v>
      </c>
      <c r="G179" s="176">
        <f>E179*F179</f>
        <v>0</v>
      </c>
      <c r="O179" s="170">
        <v>2</v>
      </c>
      <c r="AA179" s="146">
        <v>1</v>
      </c>
      <c r="AB179" s="146">
        <v>9</v>
      </c>
      <c r="AC179" s="146">
        <v>9</v>
      </c>
      <c r="AZ179" s="146">
        <v>4</v>
      </c>
      <c r="BA179" s="146">
        <f>IF(AZ179=1,G179,0)</f>
        <v>0</v>
      </c>
      <c r="BB179" s="146">
        <f>IF(AZ179=2,G179,0)</f>
        <v>0</v>
      </c>
      <c r="BC179" s="146">
        <f>IF(AZ179=3,G179,0)</f>
        <v>0</v>
      </c>
      <c r="BD179" s="146">
        <f>IF(AZ179=4,G179,0)</f>
        <v>0</v>
      </c>
      <c r="BE179" s="146">
        <f>IF(AZ179=5,G179,0)</f>
        <v>0</v>
      </c>
      <c r="CA179" s="177">
        <v>1</v>
      </c>
      <c r="CB179" s="177">
        <v>9</v>
      </c>
      <c r="CZ179" s="146">
        <v>0</v>
      </c>
    </row>
    <row r="180" spans="1:15" ht="12.75">
      <c r="A180" s="178"/>
      <c r="B180" s="179"/>
      <c r="C180" s="225" t="s">
        <v>278</v>
      </c>
      <c r="D180" s="226"/>
      <c r="E180" s="226"/>
      <c r="F180" s="226"/>
      <c r="G180" s="227"/>
      <c r="L180" s="180" t="s">
        <v>278</v>
      </c>
      <c r="O180" s="170">
        <v>3</v>
      </c>
    </row>
    <row r="181" spans="1:15" ht="12.75">
      <c r="A181" s="178"/>
      <c r="B181" s="181"/>
      <c r="C181" s="228" t="s">
        <v>279</v>
      </c>
      <c r="D181" s="229"/>
      <c r="E181" s="182">
        <v>9</v>
      </c>
      <c r="F181" s="183"/>
      <c r="G181" s="184"/>
      <c r="M181" s="180" t="s">
        <v>279</v>
      </c>
      <c r="O181" s="170"/>
    </row>
    <row r="182" spans="1:104" ht="12.75">
      <c r="A182" s="171">
        <v>50</v>
      </c>
      <c r="B182" s="172" t="s">
        <v>280</v>
      </c>
      <c r="C182" s="173" t="s">
        <v>281</v>
      </c>
      <c r="D182" s="174" t="s">
        <v>85</v>
      </c>
      <c r="E182" s="175">
        <v>14</v>
      </c>
      <c r="F182" s="175">
        <v>0</v>
      </c>
      <c r="G182" s="176">
        <f>E182*F182</f>
        <v>0</v>
      </c>
      <c r="O182" s="170">
        <v>2</v>
      </c>
      <c r="AA182" s="146">
        <v>1</v>
      </c>
      <c r="AB182" s="146">
        <v>9</v>
      </c>
      <c r="AC182" s="146">
        <v>9</v>
      </c>
      <c r="AZ182" s="146">
        <v>4</v>
      </c>
      <c r="BA182" s="146">
        <f>IF(AZ182=1,G182,0)</f>
        <v>0</v>
      </c>
      <c r="BB182" s="146">
        <f>IF(AZ182=2,G182,0)</f>
        <v>0</v>
      </c>
      <c r="BC182" s="146">
        <f>IF(AZ182=3,G182,0)</f>
        <v>0</v>
      </c>
      <c r="BD182" s="146">
        <f>IF(AZ182=4,G182,0)</f>
        <v>0</v>
      </c>
      <c r="BE182" s="146">
        <f>IF(AZ182=5,G182,0)</f>
        <v>0</v>
      </c>
      <c r="CA182" s="177">
        <v>1</v>
      </c>
      <c r="CB182" s="177">
        <v>9</v>
      </c>
      <c r="CZ182" s="146">
        <v>0</v>
      </c>
    </row>
    <row r="183" spans="1:15" ht="12.75">
      <c r="A183" s="178"/>
      <c r="B183" s="179"/>
      <c r="C183" s="225" t="s">
        <v>282</v>
      </c>
      <c r="D183" s="226"/>
      <c r="E183" s="226"/>
      <c r="F183" s="226"/>
      <c r="G183" s="227"/>
      <c r="L183" s="180" t="s">
        <v>282</v>
      </c>
      <c r="O183" s="170">
        <v>3</v>
      </c>
    </row>
    <row r="184" spans="1:15" ht="12.75">
      <c r="A184" s="178"/>
      <c r="B184" s="181"/>
      <c r="C184" s="228" t="s">
        <v>283</v>
      </c>
      <c r="D184" s="229"/>
      <c r="E184" s="182">
        <v>14</v>
      </c>
      <c r="F184" s="183"/>
      <c r="G184" s="184"/>
      <c r="M184" s="180" t="s">
        <v>283</v>
      </c>
      <c r="O184" s="170"/>
    </row>
    <row r="185" spans="1:104" ht="12.75">
      <c r="A185" s="171">
        <v>51</v>
      </c>
      <c r="B185" s="172" t="s">
        <v>284</v>
      </c>
      <c r="C185" s="173" t="s">
        <v>285</v>
      </c>
      <c r="D185" s="174" t="s">
        <v>85</v>
      </c>
      <c r="E185" s="175">
        <v>124</v>
      </c>
      <c r="F185" s="175">
        <v>0</v>
      </c>
      <c r="G185" s="176">
        <f>E185*F185</f>
        <v>0</v>
      </c>
      <c r="O185" s="170">
        <v>2</v>
      </c>
      <c r="AA185" s="146">
        <v>1</v>
      </c>
      <c r="AB185" s="146">
        <v>9</v>
      </c>
      <c r="AC185" s="146">
        <v>9</v>
      </c>
      <c r="AZ185" s="146">
        <v>4</v>
      </c>
      <c r="BA185" s="146">
        <f>IF(AZ185=1,G185,0)</f>
        <v>0</v>
      </c>
      <c r="BB185" s="146">
        <f>IF(AZ185=2,G185,0)</f>
        <v>0</v>
      </c>
      <c r="BC185" s="146">
        <f>IF(AZ185=3,G185,0)</f>
        <v>0</v>
      </c>
      <c r="BD185" s="146">
        <f>IF(AZ185=4,G185,0)</f>
        <v>0</v>
      </c>
      <c r="BE185" s="146">
        <f>IF(AZ185=5,G185,0)</f>
        <v>0</v>
      </c>
      <c r="CA185" s="177">
        <v>1</v>
      </c>
      <c r="CB185" s="177">
        <v>9</v>
      </c>
      <c r="CZ185" s="146">
        <v>0</v>
      </c>
    </row>
    <row r="186" spans="1:15" ht="12.75">
      <c r="A186" s="178"/>
      <c r="B186" s="179"/>
      <c r="C186" s="225" t="s">
        <v>286</v>
      </c>
      <c r="D186" s="226"/>
      <c r="E186" s="226"/>
      <c r="F186" s="226"/>
      <c r="G186" s="227"/>
      <c r="L186" s="180" t="s">
        <v>286</v>
      </c>
      <c r="O186" s="170">
        <v>3</v>
      </c>
    </row>
    <row r="187" spans="1:15" ht="12.75">
      <c r="A187" s="178"/>
      <c r="B187" s="181"/>
      <c r="C187" s="228" t="s">
        <v>287</v>
      </c>
      <c r="D187" s="229"/>
      <c r="E187" s="182">
        <v>60</v>
      </c>
      <c r="F187" s="183"/>
      <c r="G187" s="184"/>
      <c r="M187" s="180" t="s">
        <v>287</v>
      </c>
      <c r="O187" s="170"/>
    </row>
    <row r="188" spans="1:15" ht="12.75">
      <c r="A188" s="178"/>
      <c r="B188" s="181"/>
      <c r="C188" s="228" t="s">
        <v>288</v>
      </c>
      <c r="D188" s="229"/>
      <c r="E188" s="182">
        <v>64</v>
      </c>
      <c r="F188" s="183"/>
      <c r="G188" s="184"/>
      <c r="M188" s="180" t="s">
        <v>288</v>
      </c>
      <c r="O188" s="170"/>
    </row>
    <row r="189" spans="1:104" ht="12.75">
      <c r="A189" s="171">
        <v>52</v>
      </c>
      <c r="B189" s="172" t="s">
        <v>289</v>
      </c>
      <c r="C189" s="173" t="s">
        <v>290</v>
      </c>
      <c r="D189" s="174" t="s">
        <v>85</v>
      </c>
      <c r="E189" s="175">
        <v>4</v>
      </c>
      <c r="F189" s="175">
        <v>0</v>
      </c>
      <c r="G189" s="176">
        <f>E189*F189</f>
        <v>0</v>
      </c>
      <c r="O189" s="170">
        <v>2</v>
      </c>
      <c r="AA189" s="146">
        <v>1</v>
      </c>
      <c r="AB189" s="146">
        <v>9</v>
      </c>
      <c r="AC189" s="146">
        <v>9</v>
      </c>
      <c r="AZ189" s="146">
        <v>4</v>
      </c>
      <c r="BA189" s="146">
        <f>IF(AZ189=1,G189,0)</f>
        <v>0</v>
      </c>
      <c r="BB189" s="146">
        <f>IF(AZ189=2,G189,0)</f>
        <v>0</v>
      </c>
      <c r="BC189" s="146">
        <f>IF(AZ189=3,G189,0)</f>
        <v>0</v>
      </c>
      <c r="BD189" s="146">
        <f>IF(AZ189=4,G189,0)</f>
        <v>0</v>
      </c>
      <c r="BE189" s="146">
        <f>IF(AZ189=5,G189,0)</f>
        <v>0</v>
      </c>
      <c r="CA189" s="177">
        <v>1</v>
      </c>
      <c r="CB189" s="177">
        <v>9</v>
      </c>
      <c r="CZ189" s="146">
        <v>0</v>
      </c>
    </row>
    <row r="190" spans="1:15" ht="12.75">
      <c r="A190" s="178"/>
      <c r="B190" s="179"/>
      <c r="C190" s="225" t="s">
        <v>291</v>
      </c>
      <c r="D190" s="226"/>
      <c r="E190" s="226"/>
      <c r="F190" s="226"/>
      <c r="G190" s="227"/>
      <c r="L190" s="180" t="s">
        <v>291</v>
      </c>
      <c r="O190" s="170">
        <v>3</v>
      </c>
    </row>
    <row r="191" spans="1:15" ht="12.75">
      <c r="A191" s="178"/>
      <c r="B191" s="181"/>
      <c r="C191" s="228" t="s">
        <v>292</v>
      </c>
      <c r="D191" s="229"/>
      <c r="E191" s="182">
        <v>4</v>
      </c>
      <c r="F191" s="183"/>
      <c r="G191" s="184"/>
      <c r="M191" s="180" t="s">
        <v>292</v>
      </c>
      <c r="O191" s="170"/>
    </row>
    <row r="192" spans="1:104" ht="12.75">
      <c r="A192" s="171">
        <v>53</v>
      </c>
      <c r="B192" s="172" t="s">
        <v>293</v>
      </c>
      <c r="C192" s="173" t="s">
        <v>294</v>
      </c>
      <c r="D192" s="174" t="s">
        <v>85</v>
      </c>
      <c r="E192" s="175">
        <v>7</v>
      </c>
      <c r="F192" s="175">
        <v>0</v>
      </c>
      <c r="G192" s="176">
        <f>E192*F192</f>
        <v>0</v>
      </c>
      <c r="O192" s="170">
        <v>2</v>
      </c>
      <c r="AA192" s="146">
        <v>1</v>
      </c>
      <c r="AB192" s="146">
        <v>9</v>
      </c>
      <c r="AC192" s="146">
        <v>9</v>
      </c>
      <c r="AZ192" s="146">
        <v>4</v>
      </c>
      <c r="BA192" s="146">
        <f>IF(AZ192=1,G192,0)</f>
        <v>0</v>
      </c>
      <c r="BB192" s="146">
        <f>IF(AZ192=2,G192,0)</f>
        <v>0</v>
      </c>
      <c r="BC192" s="146">
        <f>IF(AZ192=3,G192,0)</f>
        <v>0</v>
      </c>
      <c r="BD192" s="146">
        <f>IF(AZ192=4,G192,0)</f>
        <v>0</v>
      </c>
      <c r="BE192" s="146">
        <f>IF(AZ192=5,G192,0)</f>
        <v>0</v>
      </c>
      <c r="CA192" s="177">
        <v>1</v>
      </c>
      <c r="CB192" s="177">
        <v>9</v>
      </c>
      <c r="CZ192" s="146">
        <v>0</v>
      </c>
    </row>
    <row r="193" spans="1:15" ht="12.75">
      <c r="A193" s="178"/>
      <c r="B193" s="179"/>
      <c r="C193" s="225" t="s">
        <v>291</v>
      </c>
      <c r="D193" s="226"/>
      <c r="E193" s="226"/>
      <c r="F193" s="226"/>
      <c r="G193" s="227"/>
      <c r="L193" s="180" t="s">
        <v>291</v>
      </c>
      <c r="O193" s="170">
        <v>3</v>
      </c>
    </row>
    <row r="194" spans="1:15" ht="12.75">
      <c r="A194" s="178"/>
      <c r="B194" s="181"/>
      <c r="C194" s="228" t="s">
        <v>295</v>
      </c>
      <c r="D194" s="229"/>
      <c r="E194" s="182">
        <v>4</v>
      </c>
      <c r="F194" s="183"/>
      <c r="G194" s="184"/>
      <c r="M194" s="180" t="s">
        <v>295</v>
      </c>
      <c r="O194" s="170"/>
    </row>
    <row r="195" spans="1:15" ht="12.75">
      <c r="A195" s="178"/>
      <c r="B195" s="181"/>
      <c r="C195" s="228" t="s">
        <v>296</v>
      </c>
      <c r="D195" s="229"/>
      <c r="E195" s="182">
        <v>3</v>
      </c>
      <c r="F195" s="183"/>
      <c r="G195" s="184"/>
      <c r="M195" s="180" t="s">
        <v>296</v>
      </c>
      <c r="O195" s="170"/>
    </row>
    <row r="196" spans="1:104" ht="12.75">
      <c r="A196" s="171">
        <v>54</v>
      </c>
      <c r="B196" s="172" t="s">
        <v>297</v>
      </c>
      <c r="C196" s="173" t="s">
        <v>298</v>
      </c>
      <c r="D196" s="174" t="s">
        <v>85</v>
      </c>
      <c r="E196" s="175">
        <v>15</v>
      </c>
      <c r="F196" s="175">
        <v>0</v>
      </c>
      <c r="G196" s="176">
        <f>E196*F196</f>
        <v>0</v>
      </c>
      <c r="O196" s="170">
        <v>2</v>
      </c>
      <c r="AA196" s="146">
        <v>1</v>
      </c>
      <c r="AB196" s="146">
        <v>9</v>
      </c>
      <c r="AC196" s="146">
        <v>9</v>
      </c>
      <c r="AZ196" s="146">
        <v>4</v>
      </c>
      <c r="BA196" s="146">
        <f>IF(AZ196=1,G196,0)</f>
        <v>0</v>
      </c>
      <c r="BB196" s="146">
        <f>IF(AZ196=2,G196,0)</f>
        <v>0</v>
      </c>
      <c r="BC196" s="146">
        <f>IF(AZ196=3,G196,0)</f>
        <v>0</v>
      </c>
      <c r="BD196" s="146">
        <f>IF(AZ196=4,G196,0)</f>
        <v>0</v>
      </c>
      <c r="BE196" s="146">
        <f>IF(AZ196=5,G196,0)</f>
        <v>0</v>
      </c>
      <c r="CA196" s="177">
        <v>1</v>
      </c>
      <c r="CB196" s="177">
        <v>9</v>
      </c>
      <c r="CZ196" s="146">
        <v>0</v>
      </c>
    </row>
    <row r="197" spans="1:15" ht="12.75">
      <c r="A197" s="178"/>
      <c r="B197" s="179"/>
      <c r="C197" s="225" t="s">
        <v>291</v>
      </c>
      <c r="D197" s="226"/>
      <c r="E197" s="226"/>
      <c r="F197" s="226"/>
      <c r="G197" s="227"/>
      <c r="L197" s="180" t="s">
        <v>291</v>
      </c>
      <c r="O197" s="170">
        <v>3</v>
      </c>
    </row>
    <row r="198" spans="1:15" ht="12.75">
      <c r="A198" s="178"/>
      <c r="B198" s="181"/>
      <c r="C198" s="228" t="s">
        <v>91</v>
      </c>
      <c r="D198" s="229"/>
      <c r="E198" s="182">
        <v>8</v>
      </c>
      <c r="F198" s="183"/>
      <c r="G198" s="184"/>
      <c r="M198" s="180" t="s">
        <v>91</v>
      </c>
      <c r="O198" s="170"/>
    </row>
    <row r="199" spans="1:15" ht="12.75">
      <c r="A199" s="178"/>
      <c r="B199" s="181"/>
      <c r="C199" s="228" t="s">
        <v>92</v>
      </c>
      <c r="D199" s="229"/>
      <c r="E199" s="182">
        <v>7</v>
      </c>
      <c r="F199" s="183"/>
      <c r="G199" s="184"/>
      <c r="M199" s="180" t="s">
        <v>92</v>
      </c>
      <c r="O199" s="170"/>
    </row>
    <row r="200" spans="1:104" ht="12.75">
      <c r="A200" s="171">
        <v>55</v>
      </c>
      <c r="B200" s="172" t="s">
        <v>299</v>
      </c>
      <c r="C200" s="173" t="s">
        <v>300</v>
      </c>
      <c r="D200" s="174" t="s">
        <v>85</v>
      </c>
      <c r="E200" s="175">
        <v>2</v>
      </c>
      <c r="F200" s="175">
        <v>0</v>
      </c>
      <c r="G200" s="176">
        <f>E200*F200</f>
        <v>0</v>
      </c>
      <c r="O200" s="170">
        <v>2</v>
      </c>
      <c r="AA200" s="146">
        <v>1</v>
      </c>
      <c r="AB200" s="146">
        <v>9</v>
      </c>
      <c r="AC200" s="146">
        <v>9</v>
      </c>
      <c r="AZ200" s="146">
        <v>4</v>
      </c>
      <c r="BA200" s="146">
        <f>IF(AZ200=1,G200,0)</f>
        <v>0</v>
      </c>
      <c r="BB200" s="146">
        <f>IF(AZ200=2,G200,0)</f>
        <v>0</v>
      </c>
      <c r="BC200" s="146">
        <f>IF(AZ200=3,G200,0)</f>
        <v>0</v>
      </c>
      <c r="BD200" s="146">
        <f>IF(AZ200=4,G200,0)</f>
        <v>0</v>
      </c>
      <c r="BE200" s="146">
        <f>IF(AZ200=5,G200,0)</f>
        <v>0</v>
      </c>
      <c r="CA200" s="177">
        <v>1</v>
      </c>
      <c r="CB200" s="177">
        <v>9</v>
      </c>
      <c r="CZ200" s="146">
        <v>0</v>
      </c>
    </row>
    <row r="201" spans="1:15" ht="12.75">
      <c r="A201" s="178"/>
      <c r="B201" s="179"/>
      <c r="C201" s="225" t="s">
        <v>291</v>
      </c>
      <c r="D201" s="226"/>
      <c r="E201" s="226"/>
      <c r="F201" s="226"/>
      <c r="G201" s="227"/>
      <c r="L201" s="180" t="s">
        <v>291</v>
      </c>
      <c r="O201" s="170">
        <v>3</v>
      </c>
    </row>
    <row r="202" spans="1:15" ht="12.75">
      <c r="A202" s="178"/>
      <c r="B202" s="181"/>
      <c r="C202" s="228" t="s">
        <v>267</v>
      </c>
      <c r="D202" s="229"/>
      <c r="E202" s="182">
        <v>2</v>
      </c>
      <c r="F202" s="183"/>
      <c r="G202" s="184"/>
      <c r="M202" s="180" t="s">
        <v>267</v>
      </c>
      <c r="O202" s="170"/>
    </row>
    <row r="203" spans="1:104" ht="12.75">
      <c r="A203" s="171">
        <v>56</v>
      </c>
      <c r="B203" s="172" t="s">
        <v>301</v>
      </c>
      <c r="C203" s="173" t="s">
        <v>302</v>
      </c>
      <c r="D203" s="174" t="s">
        <v>85</v>
      </c>
      <c r="E203" s="175">
        <v>10</v>
      </c>
      <c r="F203" s="175">
        <v>0</v>
      </c>
      <c r="G203" s="176">
        <f>E203*F203</f>
        <v>0</v>
      </c>
      <c r="O203" s="170">
        <v>2</v>
      </c>
      <c r="AA203" s="146">
        <v>1</v>
      </c>
      <c r="AB203" s="146">
        <v>9</v>
      </c>
      <c r="AC203" s="146">
        <v>9</v>
      </c>
      <c r="AZ203" s="146">
        <v>4</v>
      </c>
      <c r="BA203" s="146">
        <f>IF(AZ203=1,G203,0)</f>
        <v>0</v>
      </c>
      <c r="BB203" s="146">
        <f>IF(AZ203=2,G203,0)</f>
        <v>0</v>
      </c>
      <c r="BC203" s="146">
        <f>IF(AZ203=3,G203,0)</f>
        <v>0</v>
      </c>
      <c r="BD203" s="146">
        <f>IF(AZ203=4,G203,0)</f>
        <v>0</v>
      </c>
      <c r="BE203" s="146">
        <f>IF(AZ203=5,G203,0)</f>
        <v>0</v>
      </c>
      <c r="CA203" s="177">
        <v>1</v>
      </c>
      <c r="CB203" s="177">
        <v>9</v>
      </c>
      <c r="CZ203" s="146">
        <v>0</v>
      </c>
    </row>
    <row r="204" spans="1:15" ht="12.75">
      <c r="A204" s="178"/>
      <c r="B204" s="179"/>
      <c r="C204" s="225" t="s">
        <v>291</v>
      </c>
      <c r="D204" s="226"/>
      <c r="E204" s="226"/>
      <c r="F204" s="226"/>
      <c r="G204" s="227"/>
      <c r="L204" s="180" t="s">
        <v>291</v>
      </c>
      <c r="O204" s="170">
        <v>3</v>
      </c>
    </row>
    <row r="205" spans="1:15" ht="12.75">
      <c r="A205" s="178"/>
      <c r="B205" s="181"/>
      <c r="C205" s="228" t="s">
        <v>303</v>
      </c>
      <c r="D205" s="229"/>
      <c r="E205" s="182">
        <v>10</v>
      </c>
      <c r="F205" s="183"/>
      <c r="G205" s="184"/>
      <c r="M205" s="180" t="s">
        <v>303</v>
      </c>
      <c r="O205" s="170"/>
    </row>
    <row r="206" spans="1:104" ht="12.75">
      <c r="A206" s="171">
        <v>57</v>
      </c>
      <c r="B206" s="172" t="s">
        <v>304</v>
      </c>
      <c r="C206" s="173" t="s">
        <v>305</v>
      </c>
      <c r="D206" s="174" t="s">
        <v>85</v>
      </c>
      <c r="E206" s="175">
        <v>13</v>
      </c>
      <c r="F206" s="175">
        <v>0</v>
      </c>
      <c r="G206" s="176">
        <f>E206*F206</f>
        <v>0</v>
      </c>
      <c r="O206" s="170">
        <v>2</v>
      </c>
      <c r="AA206" s="146">
        <v>1</v>
      </c>
      <c r="AB206" s="146">
        <v>9</v>
      </c>
      <c r="AC206" s="146">
        <v>9</v>
      </c>
      <c r="AZ206" s="146">
        <v>4</v>
      </c>
      <c r="BA206" s="146">
        <f>IF(AZ206=1,G206,0)</f>
        <v>0</v>
      </c>
      <c r="BB206" s="146">
        <f>IF(AZ206=2,G206,0)</f>
        <v>0</v>
      </c>
      <c r="BC206" s="146">
        <f>IF(AZ206=3,G206,0)</f>
        <v>0</v>
      </c>
      <c r="BD206" s="146">
        <f>IF(AZ206=4,G206,0)</f>
        <v>0</v>
      </c>
      <c r="BE206" s="146">
        <f>IF(AZ206=5,G206,0)</f>
        <v>0</v>
      </c>
      <c r="CA206" s="177">
        <v>1</v>
      </c>
      <c r="CB206" s="177">
        <v>9</v>
      </c>
      <c r="CZ206" s="146">
        <v>0</v>
      </c>
    </row>
    <row r="207" spans="1:15" ht="12.75">
      <c r="A207" s="178"/>
      <c r="B207" s="179"/>
      <c r="C207" s="225" t="s">
        <v>291</v>
      </c>
      <c r="D207" s="226"/>
      <c r="E207" s="226"/>
      <c r="F207" s="226"/>
      <c r="G207" s="227"/>
      <c r="L207" s="180" t="s">
        <v>291</v>
      </c>
      <c r="O207" s="170">
        <v>3</v>
      </c>
    </row>
    <row r="208" spans="1:15" ht="12.75">
      <c r="A208" s="178"/>
      <c r="B208" s="181"/>
      <c r="C208" s="228" t="s">
        <v>188</v>
      </c>
      <c r="D208" s="229"/>
      <c r="E208" s="182">
        <v>7</v>
      </c>
      <c r="F208" s="183"/>
      <c r="G208" s="184"/>
      <c r="M208" s="180" t="s">
        <v>188</v>
      </c>
      <c r="O208" s="170"/>
    </row>
    <row r="209" spans="1:15" ht="12.75">
      <c r="A209" s="178"/>
      <c r="B209" s="181"/>
      <c r="C209" s="228" t="s">
        <v>224</v>
      </c>
      <c r="D209" s="229"/>
      <c r="E209" s="182">
        <v>6</v>
      </c>
      <c r="F209" s="183"/>
      <c r="G209" s="184"/>
      <c r="M209" s="180" t="s">
        <v>224</v>
      </c>
      <c r="O209" s="170"/>
    </row>
    <row r="210" spans="1:104" ht="12.75">
      <c r="A210" s="171">
        <v>58</v>
      </c>
      <c r="B210" s="172" t="s">
        <v>306</v>
      </c>
      <c r="C210" s="173" t="s">
        <v>307</v>
      </c>
      <c r="D210" s="174" t="s">
        <v>85</v>
      </c>
      <c r="E210" s="175">
        <v>6</v>
      </c>
      <c r="F210" s="175">
        <v>0</v>
      </c>
      <c r="G210" s="176">
        <f>E210*F210</f>
        <v>0</v>
      </c>
      <c r="O210" s="170">
        <v>2</v>
      </c>
      <c r="AA210" s="146">
        <v>1</v>
      </c>
      <c r="AB210" s="146">
        <v>9</v>
      </c>
      <c r="AC210" s="146">
        <v>9</v>
      </c>
      <c r="AZ210" s="146">
        <v>4</v>
      </c>
      <c r="BA210" s="146">
        <f>IF(AZ210=1,G210,0)</f>
        <v>0</v>
      </c>
      <c r="BB210" s="146">
        <f>IF(AZ210=2,G210,0)</f>
        <v>0</v>
      </c>
      <c r="BC210" s="146">
        <f>IF(AZ210=3,G210,0)</f>
        <v>0</v>
      </c>
      <c r="BD210" s="146">
        <f>IF(AZ210=4,G210,0)</f>
        <v>0</v>
      </c>
      <c r="BE210" s="146">
        <f>IF(AZ210=5,G210,0)</f>
        <v>0</v>
      </c>
      <c r="CA210" s="177">
        <v>1</v>
      </c>
      <c r="CB210" s="177">
        <v>9</v>
      </c>
      <c r="CZ210" s="146">
        <v>0</v>
      </c>
    </row>
    <row r="211" spans="1:15" ht="12.75">
      <c r="A211" s="178"/>
      <c r="B211" s="179"/>
      <c r="C211" s="225" t="s">
        <v>291</v>
      </c>
      <c r="D211" s="226"/>
      <c r="E211" s="226"/>
      <c r="F211" s="226"/>
      <c r="G211" s="227"/>
      <c r="L211" s="180" t="s">
        <v>291</v>
      </c>
      <c r="O211" s="170">
        <v>3</v>
      </c>
    </row>
    <row r="212" spans="1:15" ht="12.75">
      <c r="A212" s="178"/>
      <c r="B212" s="181"/>
      <c r="C212" s="228" t="s">
        <v>271</v>
      </c>
      <c r="D212" s="229"/>
      <c r="E212" s="182">
        <v>6</v>
      </c>
      <c r="F212" s="183"/>
      <c r="G212" s="184"/>
      <c r="M212" s="180" t="s">
        <v>271</v>
      </c>
      <c r="O212" s="170"/>
    </row>
    <row r="213" spans="1:104" ht="12.75">
      <c r="A213" s="171">
        <v>59</v>
      </c>
      <c r="B213" s="172" t="s">
        <v>308</v>
      </c>
      <c r="C213" s="173" t="s">
        <v>309</v>
      </c>
      <c r="D213" s="174" t="s">
        <v>85</v>
      </c>
      <c r="E213" s="175">
        <v>30</v>
      </c>
      <c r="F213" s="175">
        <v>0</v>
      </c>
      <c r="G213" s="176">
        <f>E213*F213</f>
        <v>0</v>
      </c>
      <c r="O213" s="170">
        <v>2</v>
      </c>
      <c r="AA213" s="146">
        <v>1</v>
      </c>
      <c r="AB213" s="146">
        <v>9</v>
      </c>
      <c r="AC213" s="146">
        <v>9</v>
      </c>
      <c r="AZ213" s="146">
        <v>4</v>
      </c>
      <c r="BA213" s="146">
        <f>IF(AZ213=1,G213,0)</f>
        <v>0</v>
      </c>
      <c r="BB213" s="146">
        <f>IF(AZ213=2,G213,0)</f>
        <v>0</v>
      </c>
      <c r="BC213" s="146">
        <f>IF(AZ213=3,G213,0)</f>
        <v>0</v>
      </c>
      <c r="BD213" s="146">
        <f>IF(AZ213=4,G213,0)</f>
        <v>0</v>
      </c>
      <c r="BE213" s="146">
        <f>IF(AZ213=5,G213,0)</f>
        <v>0</v>
      </c>
      <c r="CA213" s="177">
        <v>1</v>
      </c>
      <c r="CB213" s="177">
        <v>9</v>
      </c>
      <c r="CZ213" s="146">
        <v>0</v>
      </c>
    </row>
    <row r="214" spans="1:15" ht="12.75">
      <c r="A214" s="178"/>
      <c r="B214" s="179"/>
      <c r="C214" s="225" t="s">
        <v>310</v>
      </c>
      <c r="D214" s="226"/>
      <c r="E214" s="226"/>
      <c r="F214" s="226"/>
      <c r="G214" s="227"/>
      <c r="L214" s="180" t="s">
        <v>310</v>
      </c>
      <c r="O214" s="170">
        <v>3</v>
      </c>
    </row>
    <row r="215" spans="1:15" ht="12.75">
      <c r="A215" s="178"/>
      <c r="B215" s="181"/>
      <c r="C215" s="228" t="s">
        <v>311</v>
      </c>
      <c r="D215" s="229"/>
      <c r="E215" s="182">
        <v>13</v>
      </c>
      <c r="F215" s="183"/>
      <c r="G215" s="184"/>
      <c r="M215" s="180" t="s">
        <v>311</v>
      </c>
      <c r="O215" s="170"/>
    </row>
    <row r="216" spans="1:15" ht="12.75">
      <c r="A216" s="178"/>
      <c r="B216" s="181"/>
      <c r="C216" s="228" t="s">
        <v>231</v>
      </c>
      <c r="D216" s="229"/>
      <c r="E216" s="182">
        <v>17</v>
      </c>
      <c r="F216" s="183"/>
      <c r="G216" s="184"/>
      <c r="M216" s="180" t="s">
        <v>231</v>
      </c>
      <c r="O216" s="170"/>
    </row>
    <row r="217" spans="1:104" ht="12.75">
      <c r="A217" s="171">
        <v>60</v>
      </c>
      <c r="B217" s="172" t="s">
        <v>312</v>
      </c>
      <c r="C217" s="173" t="s">
        <v>313</v>
      </c>
      <c r="D217" s="174" t="s">
        <v>85</v>
      </c>
      <c r="E217" s="175">
        <v>2</v>
      </c>
      <c r="F217" s="175">
        <v>0</v>
      </c>
      <c r="G217" s="176">
        <f>E217*F217</f>
        <v>0</v>
      </c>
      <c r="O217" s="170">
        <v>2</v>
      </c>
      <c r="AA217" s="146">
        <v>1</v>
      </c>
      <c r="AB217" s="146">
        <v>9</v>
      </c>
      <c r="AC217" s="146">
        <v>9</v>
      </c>
      <c r="AZ217" s="146">
        <v>4</v>
      </c>
      <c r="BA217" s="146">
        <f>IF(AZ217=1,G217,0)</f>
        <v>0</v>
      </c>
      <c r="BB217" s="146">
        <f>IF(AZ217=2,G217,0)</f>
        <v>0</v>
      </c>
      <c r="BC217" s="146">
        <f>IF(AZ217=3,G217,0)</f>
        <v>0</v>
      </c>
      <c r="BD217" s="146">
        <f>IF(AZ217=4,G217,0)</f>
        <v>0</v>
      </c>
      <c r="BE217" s="146">
        <f>IF(AZ217=5,G217,0)</f>
        <v>0</v>
      </c>
      <c r="CA217" s="177">
        <v>1</v>
      </c>
      <c r="CB217" s="177">
        <v>9</v>
      </c>
      <c r="CZ217" s="146">
        <v>0</v>
      </c>
    </row>
    <row r="218" spans="1:15" ht="12.75">
      <c r="A218" s="178"/>
      <c r="B218" s="179"/>
      <c r="C218" s="225" t="s">
        <v>291</v>
      </c>
      <c r="D218" s="226"/>
      <c r="E218" s="226"/>
      <c r="F218" s="226"/>
      <c r="G218" s="227"/>
      <c r="L218" s="180" t="s">
        <v>291</v>
      </c>
      <c r="O218" s="170">
        <v>3</v>
      </c>
    </row>
    <row r="219" spans="1:15" ht="12.75">
      <c r="A219" s="178"/>
      <c r="B219" s="181"/>
      <c r="C219" s="228" t="s">
        <v>268</v>
      </c>
      <c r="D219" s="229"/>
      <c r="E219" s="182">
        <v>2</v>
      </c>
      <c r="F219" s="183"/>
      <c r="G219" s="184"/>
      <c r="M219" s="180" t="s">
        <v>268</v>
      </c>
      <c r="O219" s="170"/>
    </row>
    <row r="220" spans="1:104" ht="12.75">
      <c r="A220" s="171">
        <v>61</v>
      </c>
      <c r="B220" s="172" t="s">
        <v>314</v>
      </c>
      <c r="C220" s="173" t="s">
        <v>315</v>
      </c>
      <c r="D220" s="174" t="s">
        <v>85</v>
      </c>
      <c r="E220" s="175">
        <v>8</v>
      </c>
      <c r="F220" s="175">
        <v>0</v>
      </c>
      <c r="G220" s="176">
        <f>E220*F220</f>
        <v>0</v>
      </c>
      <c r="O220" s="170">
        <v>2</v>
      </c>
      <c r="AA220" s="146">
        <v>1</v>
      </c>
      <c r="AB220" s="146">
        <v>9</v>
      </c>
      <c r="AC220" s="146">
        <v>9</v>
      </c>
      <c r="AZ220" s="146">
        <v>4</v>
      </c>
      <c r="BA220" s="146">
        <f>IF(AZ220=1,G220,0)</f>
        <v>0</v>
      </c>
      <c r="BB220" s="146">
        <f>IF(AZ220=2,G220,0)</f>
        <v>0</v>
      </c>
      <c r="BC220" s="146">
        <f>IF(AZ220=3,G220,0)</f>
        <v>0</v>
      </c>
      <c r="BD220" s="146">
        <f>IF(AZ220=4,G220,0)</f>
        <v>0</v>
      </c>
      <c r="BE220" s="146">
        <f>IF(AZ220=5,G220,0)</f>
        <v>0</v>
      </c>
      <c r="CA220" s="177">
        <v>1</v>
      </c>
      <c r="CB220" s="177">
        <v>9</v>
      </c>
      <c r="CZ220" s="146">
        <v>0</v>
      </c>
    </row>
    <row r="221" spans="1:15" ht="12.75">
      <c r="A221" s="178"/>
      <c r="B221" s="179"/>
      <c r="C221" s="225" t="s">
        <v>291</v>
      </c>
      <c r="D221" s="226"/>
      <c r="E221" s="226"/>
      <c r="F221" s="226"/>
      <c r="G221" s="227"/>
      <c r="L221" s="180" t="s">
        <v>291</v>
      </c>
      <c r="O221" s="170">
        <v>3</v>
      </c>
    </row>
    <row r="222" spans="1:15" ht="12.75">
      <c r="A222" s="178"/>
      <c r="B222" s="181"/>
      <c r="C222" s="228" t="s">
        <v>271</v>
      </c>
      <c r="D222" s="229"/>
      <c r="E222" s="182">
        <v>6</v>
      </c>
      <c r="F222" s="183"/>
      <c r="G222" s="184"/>
      <c r="M222" s="180" t="s">
        <v>271</v>
      </c>
      <c r="O222" s="170"/>
    </row>
    <row r="223" spans="1:15" ht="12.75">
      <c r="A223" s="178"/>
      <c r="B223" s="181"/>
      <c r="C223" s="228" t="s">
        <v>268</v>
      </c>
      <c r="D223" s="229"/>
      <c r="E223" s="182">
        <v>2</v>
      </c>
      <c r="F223" s="183"/>
      <c r="G223" s="184"/>
      <c r="M223" s="180" t="s">
        <v>268</v>
      </c>
      <c r="O223" s="170"/>
    </row>
    <row r="224" spans="1:104" ht="12.75">
      <c r="A224" s="171">
        <v>62</v>
      </c>
      <c r="B224" s="172" t="s">
        <v>316</v>
      </c>
      <c r="C224" s="173" t="s">
        <v>317</v>
      </c>
      <c r="D224" s="174" t="s">
        <v>85</v>
      </c>
      <c r="E224" s="175">
        <v>40</v>
      </c>
      <c r="F224" s="175">
        <v>0</v>
      </c>
      <c r="G224" s="176">
        <f>E224*F224</f>
        <v>0</v>
      </c>
      <c r="O224" s="170">
        <v>2</v>
      </c>
      <c r="AA224" s="146">
        <v>1</v>
      </c>
      <c r="AB224" s="146">
        <v>9</v>
      </c>
      <c r="AC224" s="146">
        <v>9</v>
      </c>
      <c r="AZ224" s="146">
        <v>4</v>
      </c>
      <c r="BA224" s="146">
        <f>IF(AZ224=1,G224,0)</f>
        <v>0</v>
      </c>
      <c r="BB224" s="146">
        <f>IF(AZ224=2,G224,0)</f>
        <v>0</v>
      </c>
      <c r="BC224" s="146">
        <f>IF(AZ224=3,G224,0)</f>
        <v>0</v>
      </c>
      <c r="BD224" s="146">
        <f>IF(AZ224=4,G224,0)</f>
        <v>0</v>
      </c>
      <c r="BE224" s="146">
        <f>IF(AZ224=5,G224,0)</f>
        <v>0</v>
      </c>
      <c r="CA224" s="177">
        <v>1</v>
      </c>
      <c r="CB224" s="177">
        <v>9</v>
      </c>
      <c r="CZ224" s="146">
        <v>0</v>
      </c>
    </row>
    <row r="225" spans="1:15" ht="12.75">
      <c r="A225" s="178"/>
      <c r="B225" s="179"/>
      <c r="C225" s="225" t="s">
        <v>291</v>
      </c>
      <c r="D225" s="226"/>
      <c r="E225" s="226"/>
      <c r="F225" s="226"/>
      <c r="G225" s="227"/>
      <c r="L225" s="180" t="s">
        <v>291</v>
      </c>
      <c r="O225" s="170">
        <v>3</v>
      </c>
    </row>
    <row r="226" spans="1:15" ht="12.75">
      <c r="A226" s="178"/>
      <c r="B226" s="179"/>
      <c r="C226" s="225" t="s">
        <v>318</v>
      </c>
      <c r="D226" s="226"/>
      <c r="E226" s="226"/>
      <c r="F226" s="226"/>
      <c r="G226" s="227"/>
      <c r="L226" s="180" t="s">
        <v>318</v>
      </c>
      <c r="O226" s="170">
        <v>3</v>
      </c>
    </row>
    <row r="227" spans="1:15" ht="12.75">
      <c r="A227" s="178"/>
      <c r="B227" s="181"/>
      <c r="C227" s="228" t="s">
        <v>215</v>
      </c>
      <c r="D227" s="229"/>
      <c r="E227" s="182">
        <v>40</v>
      </c>
      <c r="F227" s="183"/>
      <c r="G227" s="184"/>
      <c r="M227" s="180" t="s">
        <v>215</v>
      </c>
      <c r="O227" s="170"/>
    </row>
    <row r="228" spans="1:104" ht="12.75">
      <c r="A228" s="171">
        <v>63</v>
      </c>
      <c r="B228" s="172" t="s">
        <v>319</v>
      </c>
      <c r="C228" s="173" t="s">
        <v>320</v>
      </c>
      <c r="D228" s="174" t="s">
        <v>85</v>
      </c>
      <c r="E228" s="175">
        <v>3</v>
      </c>
      <c r="F228" s="175">
        <v>0</v>
      </c>
      <c r="G228" s="176">
        <f>E228*F228</f>
        <v>0</v>
      </c>
      <c r="O228" s="170">
        <v>2</v>
      </c>
      <c r="AA228" s="146">
        <v>1</v>
      </c>
      <c r="AB228" s="146">
        <v>9</v>
      </c>
      <c r="AC228" s="146">
        <v>9</v>
      </c>
      <c r="AZ228" s="146">
        <v>4</v>
      </c>
      <c r="BA228" s="146">
        <f>IF(AZ228=1,G228,0)</f>
        <v>0</v>
      </c>
      <c r="BB228" s="146">
        <f>IF(AZ228=2,G228,0)</f>
        <v>0</v>
      </c>
      <c r="BC228" s="146">
        <f>IF(AZ228=3,G228,0)</f>
        <v>0</v>
      </c>
      <c r="BD228" s="146">
        <f>IF(AZ228=4,G228,0)</f>
        <v>0</v>
      </c>
      <c r="BE228" s="146">
        <f>IF(AZ228=5,G228,0)</f>
        <v>0</v>
      </c>
      <c r="CA228" s="177">
        <v>1</v>
      </c>
      <c r="CB228" s="177">
        <v>9</v>
      </c>
      <c r="CZ228" s="146">
        <v>0</v>
      </c>
    </row>
    <row r="229" spans="1:15" ht="12.75">
      <c r="A229" s="178"/>
      <c r="B229" s="179"/>
      <c r="C229" s="225" t="s">
        <v>291</v>
      </c>
      <c r="D229" s="226"/>
      <c r="E229" s="226"/>
      <c r="F229" s="226"/>
      <c r="G229" s="227"/>
      <c r="L229" s="180" t="s">
        <v>291</v>
      </c>
      <c r="O229" s="170">
        <v>3</v>
      </c>
    </row>
    <row r="230" spans="1:15" ht="12.75">
      <c r="A230" s="178"/>
      <c r="B230" s="181"/>
      <c r="C230" s="228" t="s">
        <v>223</v>
      </c>
      <c r="D230" s="229"/>
      <c r="E230" s="182">
        <v>3</v>
      </c>
      <c r="F230" s="183"/>
      <c r="G230" s="184"/>
      <c r="M230" s="180" t="s">
        <v>223</v>
      </c>
      <c r="O230" s="170"/>
    </row>
    <row r="231" spans="1:104" ht="22.5">
      <c r="A231" s="171">
        <v>64</v>
      </c>
      <c r="B231" s="172" t="s">
        <v>321</v>
      </c>
      <c r="C231" s="173" t="s">
        <v>322</v>
      </c>
      <c r="D231" s="174" t="s">
        <v>128</v>
      </c>
      <c r="E231" s="175">
        <v>80</v>
      </c>
      <c r="F231" s="175">
        <v>0</v>
      </c>
      <c r="G231" s="176">
        <f>E231*F231</f>
        <v>0</v>
      </c>
      <c r="O231" s="170">
        <v>2</v>
      </c>
      <c r="AA231" s="146">
        <v>1</v>
      </c>
      <c r="AB231" s="146">
        <v>9</v>
      </c>
      <c r="AC231" s="146">
        <v>9</v>
      </c>
      <c r="AZ231" s="146">
        <v>4</v>
      </c>
      <c r="BA231" s="146">
        <f>IF(AZ231=1,G231,0)</f>
        <v>0</v>
      </c>
      <c r="BB231" s="146">
        <f>IF(AZ231=2,G231,0)</f>
        <v>0</v>
      </c>
      <c r="BC231" s="146">
        <f>IF(AZ231=3,G231,0)</f>
        <v>0</v>
      </c>
      <c r="BD231" s="146">
        <f>IF(AZ231=4,G231,0)</f>
        <v>0</v>
      </c>
      <c r="BE231" s="146">
        <f>IF(AZ231=5,G231,0)</f>
        <v>0</v>
      </c>
      <c r="CA231" s="177">
        <v>1</v>
      </c>
      <c r="CB231" s="177">
        <v>9</v>
      </c>
      <c r="CZ231" s="146">
        <v>1E-05</v>
      </c>
    </row>
    <row r="232" spans="1:15" ht="12.75">
      <c r="A232" s="178"/>
      <c r="B232" s="179"/>
      <c r="C232" s="225" t="s">
        <v>323</v>
      </c>
      <c r="D232" s="226"/>
      <c r="E232" s="226"/>
      <c r="F232" s="226"/>
      <c r="G232" s="227"/>
      <c r="L232" s="180" t="s">
        <v>323</v>
      </c>
      <c r="O232" s="170">
        <v>3</v>
      </c>
    </row>
    <row r="233" spans="1:15" ht="12.75">
      <c r="A233" s="178"/>
      <c r="B233" s="181"/>
      <c r="C233" s="228" t="s">
        <v>287</v>
      </c>
      <c r="D233" s="229"/>
      <c r="E233" s="182">
        <v>60</v>
      </c>
      <c r="F233" s="183"/>
      <c r="G233" s="184"/>
      <c r="M233" s="180" t="s">
        <v>287</v>
      </c>
      <c r="O233" s="170"/>
    </row>
    <row r="234" spans="1:15" ht="12.75">
      <c r="A234" s="178"/>
      <c r="B234" s="181"/>
      <c r="C234" s="228" t="s">
        <v>114</v>
      </c>
      <c r="D234" s="229"/>
      <c r="E234" s="182">
        <v>20</v>
      </c>
      <c r="F234" s="183"/>
      <c r="G234" s="184"/>
      <c r="M234" s="180" t="s">
        <v>114</v>
      </c>
      <c r="O234" s="170"/>
    </row>
    <row r="235" spans="1:104" ht="22.5">
      <c r="A235" s="171">
        <v>65</v>
      </c>
      <c r="B235" s="172" t="s">
        <v>324</v>
      </c>
      <c r="C235" s="173" t="s">
        <v>325</v>
      </c>
      <c r="D235" s="174" t="s">
        <v>128</v>
      </c>
      <c r="E235" s="175">
        <v>80</v>
      </c>
      <c r="F235" s="175">
        <v>0</v>
      </c>
      <c r="G235" s="176">
        <f>E235*F235</f>
        <v>0</v>
      </c>
      <c r="O235" s="170">
        <v>2</v>
      </c>
      <c r="AA235" s="146">
        <v>1</v>
      </c>
      <c r="AB235" s="146">
        <v>9</v>
      </c>
      <c r="AC235" s="146">
        <v>9</v>
      </c>
      <c r="AZ235" s="146">
        <v>4</v>
      </c>
      <c r="BA235" s="146">
        <f>IF(AZ235=1,G235,0)</f>
        <v>0</v>
      </c>
      <c r="BB235" s="146">
        <f>IF(AZ235=2,G235,0)</f>
        <v>0</v>
      </c>
      <c r="BC235" s="146">
        <f>IF(AZ235=3,G235,0)</f>
        <v>0</v>
      </c>
      <c r="BD235" s="146">
        <f>IF(AZ235=4,G235,0)</f>
        <v>0</v>
      </c>
      <c r="BE235" s="146">
        <f>IF(AZ235=5,G235,0)</f>
        <v>0</v>
      </c>
      <c r="CA235" s="177">
        <v>1</v>
      </c>
      <c r="CB235" s="177">
        <v>9</v>
      </c>
      <c r="CZ235" s="146">
        <v>4E-05</v>
      </c>
    </row>
    <row r="236" spans="1:15" ht="12.75">
      <c r="A236" s="178"/>
      <c r="B236" s="179"/>
      <c r="C236" s="225" t="s">
        <v>326</v>
      </c>
      <c r="D236" s="226"/>
      <c r="E236" s="226"/>
      <c r="F236" s="226"/>
      <c r="G236" s="227"/>
      <c r="L236" s="180" t="s">
        <v>326</v>
      </c>
      <c r="O236" s="170">
        <v>3</v>
      </c>
    </row>
    <row r="237" spans="1:15" ht="12.75">
      <c r="A237" s="178"/>
      <c r="B237" s="181"/>
      <c r="C237" s="228" t="s">
        <v>287</v>
      </c>
      <c r="D237" s="229"/>
      <c r="E237" s="182">
        <v>60</v>
      </c>
      <c r="F237" s="183"/>
      <c r="G237" s="184"/>
      <c r="M237" s="180" t="s">
        <v>287</v>
      </c>
      <c r="O237" s="170"/>
    </row>
    <row r="238" spans="1:15" ht="12.75">
      <c r="A238" s="178"/>
      <c r="B238" s="181"/>
      <c r="C238" s="228" t="s">
        <v>114</v>
      </c>
      <c r="D238" s="229"/>
      <c r="E238" s="182">
        <v>20</v>
      </c>
      <c r="F238" s="183"/>
      <c r="G238" s="184"/>
      <c r="M238" s="180" t="s">
        <v>114</v>
      </c>
      <c r="O238" s="170"/>
    </row>
    <row r="239" spans="1:104" ht="22.5">
      <c r="A239" s="171">
        <v>66</v>
      </c>
      <c r="B239" s="172" t="s">
        <v>327</v>
      </c>
      <c r="C239" s="173" t="s">
        <v>328</v>
      </c>
      <c r="D239" s="174" t="s">
        <v>128</v>
      </c>
      <c r="E239" s="175">
        <v>80</v>
      </c>
      <c r="F239" s="175">
        <v>0</v>
      </c>
      <c r="G239" s="176">
        <f>E239*F239</f>
        <v>0</v>
      </c>
      <c r="O239" s="170">
        <v>2</v>
      </c>
      <c r="AA239" s="146">
        <v>1</v>
      </c>
      <c r="AB239" s="146">
        <v>9</v>
      </c>
      <c r="AC239" s="146">
        <v>9</v>
      </c>
      <c r="AZ239" s="146">
        <v>4</v>
      </c>
      <c r="BA239" s="146">
        <f>IF(AZ239=1,G239,0)</f>
        <v>0</v>
      </c>
      <c r="BB239" s="146">
        <f>IF(AZ239=2,G239,0)</f>
        <v>0</v>
      </c>
      <c r="BC239" s="146">
        <f>IF(AZ239=3,G239,0)</f>
        <v>0</v>
      </c>
      <c r="BD239" s="146">
        <f>IF(AZ239=4,G239,0)</f>
        <v>0</v>
      </c>
      <c r="BE239" s="146">
        <f>IF(AZ239=5,G239,0)</f>
        <v>0</v>
      </c>
      <c r="CA239" s="177">
        <v>1</v>
      </c>
      <c r="CB239" s="177">
        <v>9</v>
      </c>
      <c r="CZ239" s="146">
        <v>0.00028</v>
      </c>
    </row>
    <row r="240" spans="1:15" ht="12.75">
      <c r="A240" s="178"/>
      <c r="B240" s="181"/>
      <c r="C240" s="228" t="s">
        <v>329</v>
      </c>
      <c r="D240" s="229"/>
      <c r="E240" s="182">
        <v>80</v>
      </c>
      <c r="F240" s="183"/>
      <c r="G240" s="184"/>
      <c r="M240" s="180" t="s">
        <v>329</v>
      </c>
      <c r="O240" s="170"/>
    </row>
    <row r="241" spans="1:104" ht="22.5">
      <c r="A241" s="171">
        <v>67</v>
      </c>
      <c r="B241" s="172" t="s">
        <v>330</v>
      </c>
      <c r="C241" s="173" t="s">
        <v>331</v>
      </c>
      <c r="D241" s="174" t="s">
        <v>128</v>
      </c>
      <c r="E241" s="175">
        <v>50</v>
      </c>
      <c r="F241" s="175">
        <v>0</v>
      </c>
      <c r="G241" s="176">
        <f>E241*F241</f>
        <v>0</v>
      </c>
      <c r="O241" s="170">
        <v>2</v>
      </c>
      <c r="AA241" s="146">
        <v>1</v>
      </c>
      <c r="AB241" s="146">
        <v>9</v>
      </c>
      <c r="AC241" s="146">
        <v>9</v>
      </c>
      <c r="AZ241" s="146">
        <v>4</v>
      </c>
      <c r="BA241" s="146">
        <f>IF(AZ241=1,G241,0)</f>
        <v>0</v>
      </c>
      <c r="BB241" s="146">
        <f>IF(AZ241=2,G241,0)</f>
        <v>0</v>
      </c>
      <c r="BC241" s="146">
        <f>IF(AZ241=3,G241,0)</f>
        <v>0</v>
      </c>
      <c r="BD241" s="146">
        <f>IF(AZ241=4,G241,0)</f>
        <v>0</v>
      </c>
      <c r="BE241" s="146">
        <f>IF(AZ241=5,G241,0)</f>
        <v>0</v>
      </c>
      <c r="CA241" s="177">
        <v>1</v>
      </c>
      <c r="CB241" s="177">
        <v>9</v>
      </c>
      <c r="CZ241" s="146">
        <v>0.00028</v>
      </c>
    </row>
    <row r="242" spans="1:15" ht="12.75">
      <c r="A242" s="178"/>
      <c r="B242" s="181"/>
      <c r="C242" s="228" t="s">
        <v>332</v>
      </c>
      <c r="D242" s="229"/>
      <c r="E242" s="182">
        <v>50</v>
      </c>
      <c r="F242" s="183"/>
      <c r="G242" s="184"/>
      <c r="M242" s="180" t="s">
        <v>332</v>
      </c>
      <c r="O242" s="170"/>
    </row>
    <row r="243" spans="1:104" ht="22.5">
      <c r="A243" s="171">
        <v>68</v>
      </c>
      <c r="B243" s="172" t="s">
        <v>333</v>
      </c>
      <c r="C243" s="173" t="s">
        <v>334</v>
      </c>
      <c r="D243" s="174" t="s">
        <v>128</v>
      </c>
      <c r="E243" s="175">
        <v>55</v>
      </c>
      <c r="F243" s="175">
        <v>0</v>
      </c>
      <c r="G243" s="176">
        <f>E243*F243</f>
        <v>0</v>
      </c>
      <c r="O243" s="170">
        <v>2</v>
      </c>
      <c r="AA243" s="146">
        <v>1</v>
      </c>
      <c r="AB243" s="146">
        <v>9</v>
      </c>
      <c r="AC243" s="146">
        <v>9</v>
      </c>
      <c r="AZ243" s="146">
        <v>4</v>
      </c>
      <c r="BA243" s="146">
        <f>IF(AZ243=1,G243,0)</f>
        <v>0</v>
      </c>
      <c r="BB243" s="146">
        <f>IF(AZ243=2,G243,0)</f>
        <v>0</v>
      </c>
      <c r="BC243" s="146">
        <f>IF(AZ243=3,G243,0)</f>
        <v>0</v>
      </c>
      <c r="BD243" s="146">
        <f>IF(AZ243=4,G243,0)</f>
        <v>0</v>
      </c>
      <c r="BE243" s="146">
        <f>IF(AZ243=5,G243,0)</f>
        <v>0</v>
      </c>
      <c r="CA243" s="177">
        <v>1</v>
      </c>
      <c r="CB243" s="177">
        <v>9</v>
      </c>
      <c r="CZ243" s="146">
        <v>0.00028</v>
      </c>
    </row>
    <row r="244" spans="1:15" ht="12.75">
      <c r="A244" s="178"/>
      <c r="B244" s="181"/>
      <c r="C244" s="228" t="s">
        <v>335</v>
      </c>
      <c r="D244" s="229"/>
      <c r="E244" s="182">
        <v>55</v>
      </c>
      <c r="F244" s="183"/>
      <c r="G244" s="184"/>
      <c r="M244" s="180" t="s">
        <v>335</v>
      </c>
      <c r="O244" s="170"/>
    </row>
    <row r="245" spans="1:104" ht="22.5">
      <c r="A245" s="171">
        <v>69</v>
      </c>
      <c r="B245" s="172" t="s">
        <v>336</v>
      </c>
      <c r="C245" s="173" t="s">
        <v>337</v>
      </c>
      <c r="D245" s="174" t="s">
        <v>85</v>
      </c>
      <c r="E245" s="175">
        <v>24</v>
      </c>
      <c r="F245" s="175">
        <v>0</v>
      </c>
      <c r="G245" s="176">
        <f>E245*F245</f>
        <v>0</v>
      </c>
      <c r="O245" s="170">
        <v>2</v>
      </c>
      <c r="AA245" s="146">
        <v>1</v>
      </c>
      <c r="AB245" s="146">
        <v>9</v>
      </c>
      <c r="AC245" s="146">
        <v>9</v>
      </c>
      <c r="AZ245" s="146">
        <v>4</v>
      </c>
      <c r="BA245" s="146">
        <f>IF(AZ245=1,G245,0)</f>
        <v>0</v>
      </c>
      <c r="BB245" s="146">
        <f>IF(AZ245=2,G245,0)</f>
        <v>0</v>
      </c>
      <c r="BC245" s="146">
        <f>IF(AZ245=3,G245,0)</f>
        <v>0</v>
      </c>
      <c r="BD245" s="146">
        <f>IF(AZ245=4,G245,0)</f>
        <v>0</v>
      </c>
      <c r="BE245" s="146">
        <f>IF(AZ245=5,G245,0)</f>
        <v>0</v>
      </c>
      <c r="CA245" s="177">
        <v>1</v>
      </c>
      <c r="CB245" s="177">
        <v>9</v>
      </c>
      <c r="CZ245" s="146">
        <v>0.00025</v>
      </c>
    </row>
    <row r="246" spans="1:15" ht="12.75">
      <c r="A246" s="178"/>
      <c r="B246" s="181"/>
      <c r="C246" s="228" t="s">
        <v>338</v>
      </c>
      <c r="D246" s="229"/>
      <c r="E246" s="182">
        <v>16</v>
      </c>
      <c r="F246" s="183"/>
      <c r="G246" s="184"/>
      <c r="M246" s="180" t="s">
        <v>338</v>
      </c>
      <c r="O246" s="170"/>
    </row>
    <row r="247" spans="1:15" ht="12.75">
      <c r="A247" s="178"/>
      <c r="B247" s="181"/>
      <c r="C247" s="228" t="s">
        <v>339</v>
      </c>
      <c r="D247" s="229"/>
      <c r="E247" s="182">
        <v>8</v>
      </c>
      <c r="F247" s="183"/>
      <c r="G247" s="184"/>
      <c r="M247" s="180" t="s">
        <v>339</v>
      </c>
      <c r="O247" s="170"/>
    </row>
    <row r="248" spans="1:104" ht="12.75">
      <c r="A248" s="171">
        <v>70</v>
      </c>
      <c r="B248" s="172" t="s">
        <v>340</v>
      </c>
      <c r="C248" s="173" t="s">
        <v>341</v>
      </c>
      <c r="D248" s="174" t="s">
        <v>85</v>
      </c>
      <c r="E248" s="175">
        <v>1</v>
      </c>
      <c r="F248" s="175">
        <v>0</v>
      </c>
      <c r="G248" s="176">
        <f>E248*F248</f>
        <v>0</v>
      </c>
      <c r="O248" s="170">
        <v>2</v>
      </c>
      <c r="AA248" s="146">
        <v>1</v>
      </c>
      <c r="AB248" s="146">
        <v>9</v>
      </c>
      <c r="AC248" s="146">
        <v>9</v>
      </c>
      <c r="AZ248" s="146">
        <v>4</v>
      </c>
      <c r="BA248" s="146">
        <f>IF(AZ248=1,G248,0)</f>
        <v>0</v>
      </c>
      <c r="BB248" s="146">
        <f>IF(AZ248=2,G248,0)</f>
        <v>0</v>
      </c>
      <c r="BC248" s="146">
        <f>IF(AZ248=3,G248,0)</f>
        <v>0</v>
      </c>
      <c r="BD248" s="146">
        <f>IF(AZ248=4,G248,0)</f>
        <v>0</v>
      </c>
      <c r="BE248" s="146">
        <f>IF(AZ248=5,G248,0)</f>
        <v>0</v>
      </c>
      <c r="CA248" s="177">
        <v>1</v>
      </c>
      <c r="CB248" s="177">
        <v>9</v>
      </c>
      <c r="CZ248" s="146">
        <v>0</v>
      </c>
    </row>
    <row r="249" spans="1:15" ht="12.75">
      <c r="A249" s="178"/>
      <c r="B249" s="181"/>
      <c r="C249" s="228" t="s">
        <v>342</v>
      </c>
      <c r="D249" s="229"/>
      <c r="E249" s="182">
        <v>1</v>
      </c>
      <c r="F249" s="183"/>
      <c r="G249" s="184"/>
      <c r="M249" s="180" t="s">
        <v>342</v>
      </c>
      <c r="O249" s="170"/>
    </row>
    <row r="250" spans="1:104" ht="22.5">
      <c r="A250" s="171">
        <v>71</v>
      </c>
      <c r="B250" s="172" t="s">
        <v>343</v>
      </c>
      <c r="C250" s="173" t="s">
        <v>344</v>
      </c>
      <c r="D250" s="174" t="s">
        <v>128</v>
      </c>
      <c r="E250" s="175">
        <v>55</v>
      </c>
      <c r="F250" s="175">
        <v>0</v>
      </c>
      <c r="G250" s="176">
        <f>E250*F250</f>
        <v>0</v>
      </c>
      <c r="O250" s="170">
        <v>2</v>
      </c>
      <c r="AA250" s="146">
        <v>1</v>
      </c>
      <c r="AB250" s="146">
        <v>9</v>
      </c>
      <c r="AC250" s="146">
        <v>9</v>
      </c>
      <c r="AZ250" s="146">
        <v>4</v>
      </c>
      <c r="BA250" s="146">
        <f>IF(AZ250=1,G250,0)</f>
        <v>0</v>
      </c>
      <c r="BB250" s="146">
        <f>IF(AZ250=2,G250,0)</f>
        <v>0</v>
      </c>
      <c r="BC250" s="146">
        <f>IF(AZ250=3,G250,0)</f>
        <v>0</v>
      </c>
      <c r="BD250" s="146">
        <f>IF(AZ250=4,G250,0)</f>
        <v>0</v>
      </c>
      <c r="BE250" s="146">
        <f>IF(AZ250=5,G250,0)</f>
        <v>0</v>
      </c>
      <c r="CA250" s="177">
        <v>1</v>
      </c>
      <c r="CB250" s="177">
        <v>9</v>
      </c>
      <c r="CZ250" s="146">
        <v>0</v>
      </c>
    </row>
    <row r="251" spans="1:15" ht="12.75">
      <c r="A251" s="178"/>
      <c r="B251" s="179"/>
      <c r="C251" s="225" t="s">
        <v>345</v>
      </c>
      <c r="D251" s="226"/>
      <c r="E251" s="226"/>
      <c r="F251" s="226"/>
      <c r="G251" s="227"/>
      <c r="L251" s="180" t="s">
        <v>345</v>
      </c>
      <c r="O251" s="170">
        <v>3</v>
      </c>
    </row>
    <row r="252" spans="1:15" ht="12.75">
      <c r="A252" s="178"/>
      <c r="B252" s="181"/>
      <c r="C252" s="228" t="s">
        <v>335</v>
      </c>
      <c r="D252" s="229"/>
      <c r="E252" s="182">
        <v>55</v>
      </c>
      <c r="F252" s="183"/>
      <c r="G252" s="184"/>
      <c r="M252" s="180" t="s">
        <v>335</v>
      </c>
      <c r="O252" s="170"/>
    </row>
    <row r="253" spans="1:104" ht="22.5">
      <c r="A253" s="171">
        <v>72</v>
      </c>
      <c r="B253" s="172" t="s">
        <v>346</v>
      </c>
      <c r="C253" s="173" t="s">
        <v>347</v>
      </c>
      <c r="D253" s="174" t="s">
        <v>128</v>
      </c>
      <c r="E253" s="175">
        <v>1720</v>
      </c>
      <c r="F253" s="175">
        <v>0</v>
      </c>
      <c r="G253" s="176">
        <f>E253*F253</f>
        <v>0</v>
      </c>
      <c r="O253" s="170">
        <v>2</v>
      </c>
      <c r="AA253" s="146">
        <v>1</v>
      </c>
      <c r="AB253" s="146">
        <v>9</v>
      </c>
      <c r="AC253" s="146">
        <v>9</v>
      </c>
      <c r="AZ253" s="146">
        <v>4</v>
      </c>
      <c r="BA253" s="146">
        <f>IF(AZ253=1,G253,0)</f>
        <v>0</v>
      </c>
      <c r="BB253" s="146">
        <f>IF(AZ253=2,G253,0)</f>
        <v>0</v>
      </c>
      <c r="BC253" s="146">
        <f>IF(AZ253=3,G253,0)</f>
        <v>0</v>
      </c>
      <c r="BD253" s="146">
        <f>IF(AZ253=4,G253,0)</f>
        <v>0</v>
      </c>
      <c r="BE253" s="146">
        <f>IF(AZ253=5,G253,0)</f>
        <v>0</v>
      </c>
      <c r="CA253" s="177">
        <v>1</v>
      </c>
      <c r="CB253" s="177">
        <v>9</v>
      </c>
      <c r="CZ253" s="146">
        <v>0.00017</v>
      </c>
    </row>
    <row r="254" spans="1:15" ht="12.75">
      <c r="A254" s="178"/>
      <c r="B254" s="179"/>
      <c r="C254" s="225" t="s">
        <v>345</v>
      </c>
      <c r="D254" s="226"/>
      <c r="E254" s="226"/>
      <c r="F254" s="226"/>
      <c r="G254" s="227"/>
      <c r="L254" s="180" t="s">
        <v>345</v>
      </c>
      <c r="O254" s="170">
        <v>3</v>
      </c>
    </row>
    <row r="255" spans="1:15" ht="12.75">
      <c r="A255" s="178"/>
      <c r="B255" s="181"/>
      <c r="C255" s="228" t="s">
        <v>348</v>
      </c>
      <c r="D255" s="229"/>
      <c r="E255" s="182">
        <v>720</v>
      </c>
      <c r="F255" s="183"/>
      <c r="G255" s="184"/>
      <c r="M255" s="180" t="s">
        <v>348</v>
      </c>
      <c r="O255" s="170"/>
    </row>
    <row r="256" spans="1:15" ht="12.75">
      <c r="A256" s="178"/>
      <c r="B256" s="181"/>
      <c r="C256" s="228" t="s">
        <v>349</v>
      </c>
      <c r="D256" s="229"/>
      <c r="E256" s="182">
        <v>1000</v>
      </c>
      <c r="F256" s="183"/>
      <c r="G256" s="184"/>
      <c r="M256" s="180" t="s">
        <v>349</v>
      </c>
      <c r="O256" s="170"/>
    </row>
    <row r="257" spans="1:104" ht="22.5">
      <c r="A257" s="171">
        <v>73</v>
      </c>
      <c r="B257" s="172" t="s">
        <v>350</v>
      </c>
      <c r="C257" s="173" t="s">
        <v>351</v>
      </c>
      <c r="D257" s="174" t="s">
        <v>128</v>
      </c>
      <c r="E257" s="175">
        <v>1870</v>
      </c>
      <c r="F257" s="175">
        <v>0</v>
      </c>
      <c r="G257" s="176">
        <f>E257*F257</f>
        <v>0</v>
      </c>
      <c r="O257" s="170">
        <v>2</v>
      </c>
      <c r="AA257" s="146">
        <v>1</v>
      </c>
      <c r="AB257" s="146">
        <v>9</v>
      </c>
      <c r="AC257" s="146">
        <v>9</v>
      </c>
      <c r="AZ257" s="146">
        <v>4</v>
      </c>
      <c r="BA257" s="146">
        <f>IF(AZ257=1,G257,0)</f>
        <v>0</v>
      </c>
      <c r="BB257" s="146">
        <f>IF(AZ257=2,G257,0)</f>
        <v>0</v>
      </c>
      <c r="BC257" s="146">
        <f>IF(AZ257=3,G257,0)</f>
        <v>0</v>
      </c>
      <c r="BD257" s="146">
        <f>IF(AZ257=4,G257,0)</f>
        <v>0</v>
      </c>
      <c r="BE257" s="146">
        <f>IF(AZ257=5,G257,0)</f>
        <v>0</v>
      </c>
      <c r="CA257" s="177">
        <v>1</v>
      </c>
      <c r="CB257" s="177">
        <v>9</v>
      </c>
      <c r="CZ257" s="146">
        <v>0.00023</v>
      </c>
    </row>
    <row r="258" spans="1:15" ht="12.75">
      <c r="A258" s="178"/>
      <c r="B258" s="179"/>
      <c r="C258" s="225" t="s">
        <v>345</v>
      </c>
      <c r="D258" s="226"/>
      <c r="E258" s="226"/>
      <c r="F258" s="226"/>
      <c r="G258" s="227"/>
      <c r="L258" s="180" t="s">
        <v>345</v>
      </c>
      <c r="O258" s="170">
        <v>3</v>
      </c>
    </row>
    <row r="259" spans="1:15" ht="12.75">
      <c r="A259" s="178"/>
      <c r="B259" s="181"/>
      <c r="C259" s="228" t="s">
        <v>352</v>
      </c>
      <c r="D259" s="229"/>
      <c r="E259" s="182">
        <v>1000</v>
      </c>
      <c r="F259" s="183"/>
      <c r="G259" s="184"/>
      <c r="M259" s="180" t="s">
        <v>352</v>
      </c>
      <c r="O259" s="170"/>
    </row>
    <row r="260" spans="1:15" ht="12.75">
      <c r="A260" s="178"/>
      <c r="B260" s="181"/>
      <c r="C260" s="228" t="s">
        <v>353</v>
      </c>
      <c r="D260" s="229"/>
      <c r="E260" s="182">
        <v>870</v>
      </c>
      <c r="F260" s="183"/>
      <c r="G260" s="184"/>
      <c r="M260" s="180" t="s">
        <v>353</v>
      </c>
      <c r="O260" s="170"/>
    </row>
    <row r="261" spans="1:104" ht="22.5">
      <c r="A261" s="171">
        <v>74</v>
      </c>
      <c r="B261" s="172" t="s">
        <v>354</v>
      </c>
      <c r="C261" s="173" t="s">
        <v>355</v>
      </c>
      <c r="D261" s="174" t="s">
        <v>128</v>
      </c>
      <c r="E261" s="175">
        <v>20</v>
      </c>
      <c r="F261" s="175">
        <v>0</v>
      </c>
      <c r="G261" s="176">
        <f>E261*F261</f>
        <v>0</v>
      </c>
      <c r="O261" s="170">
        <v>2</v>
      </c>
      <c r="AA261" s="146">
        <v>1</v>
      </c>
      <c r="AB261" s="146">
        <v>9</v>
      </c>
      <c r="AC261" s="146">
        <v>9</v>
      </c>
      <c r="AZ261" s="146">
        <v>4</v>
      </c>
      <c r="BA261" s="146">
        <f>IF(AZ261=1,G261,0)</f>
        <v>0</v>
      </c>
      <c r="BB261" s="146">
        <f>IF(AZ261=2,G261,0)</f>
        <v>0</v>
      </c>
      <c r="BC261" s="146">
        <f>IF(AZ261=3,G261,0)</f>
        <v>0</v>
      </c>
      <c r="BD261" s="146">
        <f>IF(AZ261=4,G261,0)</f>
        <v>0</v>
      </c>
      <c r="BE261" s="146">
        <f>IF(AZ261=5,G261,0)</f>
        <v>0</v>
      </c>
      <c r="CA261" s="177">
        <v>1</v>
      </c>
      <c r="CB261" s="177">
        <v>9</v>
      </c>
      <c r="CZ261" s="146">
        <v>0.00032</v>
      </c>
    </row>
    <row r="262" spans="1:15" ht="12.75">
      <c r="A262" s="178"/>
      <c r="B262" s="179"/>
      <c r="C262" s="225" t="s">
        <v>345</v>
      </c>
      <c r="D262" s="226"/>
      <c r="E262" s="226"/>
      <c r="F262" s="226"/>
      <c r="G262" s="227"/>
      <c r="L262" s="180" t="s">
        <v>345</v>
      </c>
      <c r="O262" s="170">
        <v>3</v>
      </c>
    </row>
    <row r="263" spans="1:15" ht="12.75">
      <c r="A263" s="178"/>
      <c r="B263" s="181"/>
      <c r="C263" s="228" t="s">
        <v>356</v>
      </c>
      <c r="D263" s="229"/>
      <c r="E263" s="182">
        <v>20</v>
      </c>
      <c r="F263" s="183"/>
      <c r="G263" s="184"/>
      <c r="M263" s="180" t="s">
        <v>356</v>
      </c>
      <c r="O263" s="170"/>
    </row>
    <row r="264" spans="1:104" ht="22.5">
      <c r="A264" s="171">
        <v>75</v>
      </c>
      <c r="B264" s="172" t="s">
        <v>357</v>
      </c>
      <c r="C264" s="173" t="s">
        <v>358</v>
      </c>
      <c r="D264" s="174" t="s">
        <v>128</v>
      </c>
      <c r="E264" s="175">
        <v>60</v>
      </c>
      <c r="F264" s="175">
        <v>0</v>
      </c>
      <c r="G264" s="176">
        <f>E264*F264</f>
        <v>0</v>
      </c>
      <c r="O264" s="170">
        <v>2</v>
      </c>
      <c r="AA264" s="146">
        <v>1</v>
      </c>
      <c r="AB264" s="146">
        <v>9</v>
      </c>
      <c r="AC264" s="146">
        <v>9</v>
      </c>
      <c r="AZ264" s="146">
        <v>4</v>
      </c>
      <c r="BA264" s="146">
        <f>IF(AZ264=1,G264,0)</f>
        <v>0</v>
      </c>
      <c r="BB264" s="146">
        <f>IF(AZ264=2,G264,0)</f>
        <v>0</v>
      </c>
      <c r="BC264" s="146">
        <f>IF(AZ264=3,G264,0)</f>
        <v>0</v>
      </c>
      <c r="BD264" s="146">
        <f>IF(AZ264=4,G264,0)</f>
        <v>0</v>
      </c>
      <c r="BE264" s="146">
        <f>IF(AZ264=5,G264,0)</f>
        <v>0</v>
      </c>
      <c r="CA264" s="177">
        <v>1</v>
      </c>
      <c r="CB264" s="177">
        <v>9</v>
      </c>
      <c r="CZ264" s="146">
        <v>0.00022</v>
      </c>
    </row>
    <row r="265" spans="1:15" ht="12.75">
      <c r="A265" s="178"/>
      <c r="B265" s="179"/>
      <c r="C265" s="225" t="s">
        <v>345</v>
      </c>
      <c r="D265" s="226"/>
      <c r="E265" s="226"/>
      <c r="F265" s="226"/>
      <c r="G265" s="227"/>
      <c r="L265" s="180" t="s">
        <v>345</v>
      </c>
      <c r="O265" s="170">
        <v>3</v>
      </c>
    </row>
    <row r="266" spans="1:15" ht="12.75">
      <c r="A266" s="178"/>
      <c r="B266" s="181"/>
      <c r="C266" s="228" t="s">
        <v>359</v>
      </c>
      <c r="D266" s="229"/>
      <c r="E266" s="182">
        <v>60</v>
      </c>
      <c r="F266" s="183"/>
      <c r="G266" s="184"/>
      <c r="M266" s="180" t="s">
        <v>359</v>
      </c>
      <c r="O266" s="170"/>
    </row>
    <row r="267" spans="1:104" ht="22.5">
      <c r="A267" s="171">
        <v>76</v>
      </c>
      <c r="B267" s="172" t="s">
        <v>360</v>
      </c>
      <c r="C267" s="173" t="s">
        <v>361</v>
      </c>
      <c r="D267" s="174" t="s">
        <v>128</v>
      </c>
      <c r="E267" s="175">
        <v>110</v>
      </c>
      <c r="F267" s="175">
        <v>0</v>
      </c>
      <c r="G267" s="176">
        <f>E267*F267</f>
        <v>0</v>
      </c>
      <c r="O267" s="170">
        <v>2</v>
      </c>
      <c r="AA267" s="146">
        <v>1</v>
      </c>
      <c r="AB267" s="146">
        <v>9</v>
      </c>
      <c r="AC267" s="146">
        <v>9</v>
      </c>
      <c r="AZ267" s="146">
        <v>4</v>
      </c>
      <c r="BA267" s="146">
        <f>IF(AZ267=1,G267,0)</f>
        <v>0</v>
      </c>
      <c r="BB267" s="146">
        <f>IF(AZ267=2,G267,0)</f>
        <v>0</v>
      </c>
      <c r="BC267" s="146">
        <f>IF(AZ267=3,G267,0)</f>
        <v>0</v>
      </c>
      <c r="BD267" s="146">
        <f>IF(AZ267=4,G267,0)</f>
        <v>0</v>
      </c>
      <c r="BE267" s="146">
        <f>IF(AZ267=5,G267,0)</f>
        <v>0</v>
      </c>
      <c r="CA267" s="177">
        <v>1</v>
      </c>
      <c r="CB267" s="177">
        <v>9</v>
      </c>
      <c r="CZ267" s="146">
        <v>0.00032</v>
      </c>
    </row>
    <row r="268" spans="1:15" ht="12.75">
      <c r="A268" s="178"/>
      <c r="B268" s="179"/>
      <c r="C268" s="225" t="s">
        <v>345</v>
      </c>
      <c r="D268" s="226"/>
      <c r="E268" s="226"/>
      <c r="F268" s="226"/>
      <c r="G268" s="227"/>
      <c r="L268" s="180" t="s">
        <v>345</v>
      </c>
      <c r="O268" s="170">
        <v>3</v>
      </c>
    </row>
    <row r="269" spans="1:15" ht="12.75">
      <c r="A269" s="178"/>
      <c r="B269" s="181"/>
      <c r="C269" s="228" t="s">
        <v>362</v>
      </c>
      <c r="D269" s="229"/>
      <c r="E269" s="182">
        <v>110</v>
      </c>
      <c r="F269" s="183"/>
      <c r="G269" s="184"/>
      <c r="M269" s="180" t="s">
        <v>362</v>
      </c>
      <c r="O269" s="170"/>
    </row>
    <row r="270" spans="1:104" ht="22.5">
      <c r="A270" s="171">
        <v>77</v>
      </c>
      <c r="B270" s="172" t="s">
        <v>363</v>
      </c>
      <c r="C270" s="173" t="s">
        <v>364</v>
      </c>
      <c r="D270" s="174" t="s">
        <v>128</v>
      </c>
      <c r="E270" s="175">
        <v>30</v>
      </c>
      <c r="F270" s="175">
        <v>0</v>
      </c>
      <c r="G270" s="176">
        <f>E270*F270</f>
        <v>0</v>
      </c>
      <c r="O270" s="170">
        <v>2</v>
      </c>
      <c r="AA270" s="146">
        <v>1</v>
      </c>
      <c r="AB270" s="146">
        <v>9</v>
      </c>
      <c r="AC270" s="146">
        <v>9</v>
      </c>
      <c r="AZ270" s="146">
        <v>4</v>
      </c>
      <c r="BA270" s="146">
        <f>IF(AZ270=1,G270,0)</f>
        <v>0</v>
      </c>
      <c r="BB270" s="146">
        <f>IF(AZ270=2,G270,0)</f>
        <v>0</v>
      </c>
      <c r="BC270" s="146">
        <f>IF(AZ270=3,G270,0)</f>
        <v>0</v>
      </c>
      <c r="BD270" s="146">
        <f>IF(AZ270=4,G270,0)</f>
        <v>0</v>
      </c>
      <c r="BE270" s="146">
        <f>IF(AZ270=5,G270,0)</f>
        <v>0</v>
      </c>
      <c r="CA270" s="177">
        <v>1</v>
      </c>
      <c r="CB270" s="177">
        <v>9</v>
      </c>
      <c r="CZ270" s="146">
        <v>0.00043</v>
      </c>
    </row>
    <row r="271" spans="1:15" ht="12.75">
      <c r="A271" s="178"/>
      <c r="B271" s="179"/>
      <c r="C271" s="225" t="s">
        <v>345</v>
      </c>
      <c r="D271" s="226"/>
      <c r="E271" s="226"/>
      <c r="F271" s="226"/>
      <c r="G271" s="227"/>
      <c r="L271" s="180" t="s">
        <v>345</v>
      </c>
      <c r="O271" s="170">
        <v>3</v>
      </c>
    </row>
    <row r="272" spans="1:15" ht="12.75">
      <c r="A272" s="178"/>
      <c r="B272" s="181"/>
      <c r="C272" s="228" t="s">
        <v>365</v>
      </c>
      <c r="D272" s="229"/>
      <c r="E272" s="182">
        <v>30</v>
      </c>
      <c r="F272" s="183"/>
      <c r="G272" s="184"/>
      <c r="M272" s="180" t="s">
        <v>365</v>
      </c>
      <c r="O272" s="170"/>
    </row>
    <row r="273" spans="1:104" ht="22.5">
      <c r="A273" s="171">
        <v>78</v>
      </c>
      <c r="B273" s="172" t="s">
        <v>366</v>
      </c>
      <c r="C273" s="173" t="s">
        <v>367</v>
      </c>
      <c r="D273" s="174" t="s">
        <v>128</v>
      </c>
      <c r="E273" s="175">
        <v>20</v>
      </c>
      <c r="F273" s="175">
        <v>0</v>
      </c>
      <c r="G273" s="176">
        <f>E273*F273</f>
        <v>0</v>
      </c>
      <c r="O273" s="170">
        <v>2</v>
      </c>
      <c r="AA273" s="146">
        <v>1</v>
      </c>
      <c r="AB273" s="146">
        <v>9</v>
      </c>
      <c r="AC273" s="146">
        <v>9</v>
      </c>
      <c r="AZ273" s="146">
        <v>4</v>
      </c>
      <c r="BA273" s="146">
        <f>IF(AZ273=1,G273,0)</f>
        <v>0</v>
      </c>
      <c r="BB273" s="146">
        <f>IF(AZ273=2,G273,0)</f>
        <v>0</v>
      </c>
      <c r="BC273" s="146">
        <f>IF(AZ273=3,G273,0)</f>
        <v>0</v>
      </c>
      <c r="BD273" s="146">
        <f>IF(AZ273=4,G273,0)</f>
        <v>0</v>
      </c>
      <c r="BE273" s="146">
        <f>IF(AZ273=5,G273,0)</f>
        <v>0</v>
      </c>
      <c r="CA273" s="177">
        <v>1</v>
      </c>
      <c r="CB273" s="177">
        <v>9</v>
      </c>
      <c r="CZ273" s="146">
        <v>0.00056</v>
      </c>
    </row>
    <row r="274" spans="1:15" ht="12.75">
      <c r="A274" s="178"/>
      <c r="B274" s="179"/>
      <c r="C274" s="225" t="s">
        <v>345</v>
      </c>
      <c r="D274" s="226"/>
      <c r="E274" s="226"/>
      <c r="F274" s="226"/>
      <c r="G274" s="227"/>
      <c r="L274" s="180" t="s">
        <v>345</v>
      </c>
      <c r="O274" s="170">
        <v>3</v>
      </c>
    </row>
    <row r="275" spans="1:15" ht="12.75">
      <c r="A275" s="178"/>
      <c r="B275" s="181"/>
      <c r="C275" s="228" t="s">
        <v>356</v>
      </c>
      <c r="D275" s="229"/>
      <c r="E275" s="182">
        <v>20</v>
      </c>
      <c r="F275" s="183"/>
      <c r="G275" s="184"/>
      <c r="M275" s="180" t="s">
        <v>356</v>
      </c>
      <c r="O275" s="170"/>
    </row>
    <row r="276" spans="1:104" ht="22.5">
      <c r="A276" s="171">
        <v>79</v>
      </c>
      <c r="B276" s="172" t="s">
        <v>368</v>
      </c>
      <c r="C276" s="173" t="s">
        <v>369</v>
      </c>
      <c r="D276" s="174" t="s">
        <v>128</v>
      </c>
      <c r="E276" s="175">
        <v>80</v>
      </c>
      <c r="F276" s="175">
        <v>0</v>
      </c>
      <c r="G276" s="176">
        <f>E276*F276</f>
        <v>0</v>
      </c>
      <c r="O276" s="170">
        <v>2</v>
      </c>
      <c r="AA276" s="146">
        <v>1</v>
      </c>
      <c r="AB276" s="146">
        <v>9</v>
      </c>
      <c r="AC276" s="146">
        <v>9</v>
      </c>
      <c r="AZ276" s="146">
        <v>4</v>
      </c>
      <c r="BA276" s="146">
        <f>IF(AZ276=1,G276,0)</f>
        <v>0</v>
      </c>
      <c r="BB276" s="146">
        <f>IF(AZ276=2,G276,0)</f>
        <v>0</v>
      </c>
      <c r="BC276" s="146">
        <f>IF(AZ276=3,G276,0)</f>
        <v>0</v>
      </c>
      <c r="BD276" s="146">
        <f>IF(AZ276=4,G276,0)</f>
        <v>0</v>
      </c>
      <c r="BE276" s="146">
        <f>IF(AZ276=5,G276,0)</f>
        <v>0</v>
      </c>
      <c r="CA276" s="177">
        <v>1</v>
      </c>
      <c r="CB276" s="177">
        <v>9</v>
      </c>
      <c r="CZ276" s="146">
        <v>0.0008</v>
      </c>
    </row>
    <row r="277" spans="1:15" ht="12.75">
      <c r="A277" s="178"/>
      <c r="B277" s="179"/>
      <c r="C277" s="225" t="s">
        <v>345</v>
      </c>
      <c r="D277" s="226"/>
      <c r="E277" s="226"/>
      <c r="F277" s="226"/>
      <c r="G277" s="227"/>
      <c r="L277" s="180" t="s">
        <v>345</v>
      </c>
      <c r="O277" s="170">
        <v>3</v>
      </c>
    </row>
    <row r="278" spans="1:15" ht="12.75">
      <c r="A278" s="178"/>
      <c r="B278" s="181"/>
      <c r="C278" s="228" t="s">
        <v>329</v>
      </c>
      <c r="D278" s="229"/>
      <c r="E278" s="182">
        <v>80</v>
      </c>
      <c r="F278" s="183"/>
      <c r="G278" s="184"/>
      <c r="M278" s="180" t="s">
        <v>329</v>
      </c>
      <c r="O278" s="170"/>
    </row>
    <row r="279" spans="1:104" ht="22.5">
      <c r="A279" s="171">
        <v>80</v>
      </c>
      <c r="B279" s="172" t="s">
        <v>370</v>
      </c>
      <c r="C279" s="173" t="s">
        <v>371</v>
      </c>
      <c r="D279" s="174" t="s">
        <v>128</v>
      </c>
      <c r="E279" s="175">
        <v>20</v>
      </c>
      <c r="F279" s="175">
        <v>0</v>
      </c>
      <c r="G279" s="176">
        <f>E279*F279</f>
        <v>0</v>
      </c>
      <c r="O279" s="170">
        <v>2</v>
      </c>
      <c r="AA279" s="146">
        <v>1</v>
      </c>
      <c r="AB279" s="146">
        <v>9</v>
      </c>
      <c r="AC279" s="146">
        <v>9</v>
      </c>
      <c r="AZ279" s="146">
        <v>4</v>
      </c>
      <c r="BA279" s="146">
        <f>IF(AZ279=1,G279,0)</f>
        <v>0</v>
      </c>
      <c r="BB279" s="146">
        <f>IF(AZ279=2,G279,0)</f>
        <v>0</v>
      </c>
      <c r="BC279" s="146">
        <f>IF(AZ279=3,G279,0)</f>
        <v>0</v>
      </c>
      <c r="BD279" s="146">
        <f>IF(AZ279=4,G279,0)</f>
        <v>0</v>
      </c>
      <c r="BE279" s="146">
        <f>IF(AZ279=5,G279,0)</f>
        <v>0</v>
      </c>
      <c r="CA279" s="177">
        <v>1</v>
      </c>
      <c r="CB279" s="177">
        <v>9</v>
      </c>
      <c r="CZ279" s="146">
        <v>0.0012</v>
      </c>
    </row>
    <row r="280" spans="1:15" ht="12.75">
      <c r="A280" s="178"/>
      <c r="B280" s="179"/>
      <c r="C280" s="225" t="s">
        <v>345</v>
      </c>
      <c r="D280" s="226"/>
      <c r="E280" s="226"/>
      <c r="F280" s="226"/>
      <c r="G280" s="227"/>
      <c r="L280" s="180" t="s">
        <v>345</v>
      </c>
      <c r="O280" s="170">
        <v>3</v>
      </c>
    </row>
    <row r="281" spans="1:15" ht="12.75">
      <c r="A281" s="178"/>
      <c r="B281" s="181"/>
      <c r="C281" s="228" t="s">
        <v>356</v>
      </c>
      <c r="D281" s="229"/>
      <c r="E281" s="182">
        <v>20</v>
      </c>
      <c r="F281" s="183"/>
      <c r="G281" s="184"/>
      <c r="M281" s="180" t="s">
        <v>356</v>
      </c>
      <c r="O281" s="170"/>
    </row>
    <row r="282" spans="1:104" ht="22.5">
      <c r="A282" s="171">
        <v>81</v>
      </c>
      <c r="B282" s="172" t="s">
        <v>372</v>
      </c>
      <c r="C282" s="173" t="s">
        <v>373</v>
      </c>
      <c r="D282" s="174" t="s">
        <v>128</v>
      </c>
      <c r="E282" s="175">
        <v>75</v>
      </c>
      <c r="F282" s="175">
        <v>0</v>
      </c>
      <c r="G282" s="176">
        <f>E282*F282</f>
        <v>0</v>
      </c>
      <c r="O282" s="170">
        <v>2</v>
      </c>
      <c r="AA282" s="146">
        <v>1</v>
      </c>
      <c r="AB282" s="146">
        <v>9</v>
      </c>
      <c r="AC282" s="146">
        <v>9</v>
      </c>
      <c r="AZ282" s="146">
        <v>4</v>
      </c>
      <c r="BA282" s="146">
        <f>IF(AZ282=1,G282,0)</f>
        <v>0</v>
      </c>
      <c r="BB282" s="146">
        <f>IF(AZ282=2,G282,0)</f>
        <v>0</v>
      </c>
      <c r="BC282" s="146">
        <f>IF(AZ282=3,G282,0)</f>
        <v>0</v>
      </c>
      <c r="BD282" s="146">
        <f>IF(AZ282=4,G282,0)</f>
        <v>0</v>
      </c>
      <c r="BE282" s="146">
        <f>IF(AZ282=5,G282,0)</f>
        <v>0</v>
      </c>
      <c r="CA282" s="177">
        <v>1</v>
      </c>
      <c r="CB282" s="177">
        <v>9</v>
      </c>
      <c r="CZ282" s="146">
        <v>0.0012</v>
      </c>
    </row>
    <row r="283" spans="1:15" ht="12.75">
      <c r="A283" s="178"/>
      <c r="B283" s="179"/>
      <c r="C283" s="225" t="s">
        <v>345</v>
      </c>
      <c r="D283" s="226"/>
      <c r="E283" s="226"/>
      <c r="F283" s="226"/>
      <c r="G283" s="227"/>
      <c r="L283" s="180" t="s">
        <v>345</v>
      </c>
      <c r="O283" s="170">
        <v>3</v>
      </c>
    </row>
    <row r="284" spans="1:15" ht="12.75">
      <c r="A284" s="178"/>
      <c r="B284" s="181"/>
      <c r="C284" s="228" t="s">
        <v>374</v>
      </c>
      <c r="D284" s="229"/>
      <c r="E284" s="182">
        <v>75</v>
      </c>
      <c r="F284" s="183"/>
      <c r="G284" s="184"/>
      <c r="M284" s="180" t="s">
        <v>374</v>
      </c>
      <c r="O284" s="170"/>
    </row>
    <row r="285" spans="1:104" ht="22.5">
      <c r="A285" s="171">
        <v>82</v>
      </c>
      <c r="B285" s="172" t="s">
        <v>375</v>
      </c>
      <c r="C285" s="173" t="s">
        <v>376</v>
      </c>
      <c r="D285" s="174" t="s">
        <v>128</v>
      </c>
      <c r="E285" s="175">
        <v>80</v>
      </c>
      <c r="F285" s="175">
        <v>0</v>
      </c>
      <c r="G285" s="176">
        <f>E285*F285</f>
        <v>0</v>
      </c>
      <c r="O285" s="170">
        <v>2</v>
      </c>
      <c r="AA285" s="146">
        <v>1</v>
      </c>
      <c r="AB285" s="146">
        <v>9</v>
      </c>
      <c r="AC285" s="146">
        <v>9</v>
      </c>
      <c r="AZ285" s="146">
        <v>4</v>
      </c>
      <c r="BA285" s="146">
        <f>IF(AZ285=1,G285,0)</f>
        <v>0</v>
      </c>
      <c r="BB285" s="146">
        <f>IF(AZ285=2,G285,0)</f>
        <v>0</v>
      </c>
      <c r="BC285" s="146">
        <f>IF(AZ285=3,G285,0)</f>
        <v>0</v>
      </c>
      <c r="BD285" s="146">
        <f>IF(AZ285=4,G285,0)</f>
        <v>0</v>
      </c>
      <c r="BE285" s="146">
        <f>IF(AZ285=5,G285,0)</f>
        <v>0</v>
      </c>
      <c r="CA285" s="177">
        <v>1</v>
      </c>
      <c r="CB285" s="177">
        <v>9</v>
      </c>
      <c r="CZ285" s="146">
        <v>0.00027</v>
      </c>
    </row>
    <row r="286" spans="1:15" ht="12.75">
      <c r="A286" s="178"/>
      <c r="B286" s="179"/>
      <c r="C286" s="225" t="s">
        <v>377</v>
      </c>
      <c r="D286" s="226"/>
      <c r="E286" s="226"/>
      <c r="F286" s="226"/>
      <c r="G286" s="227"/>
      <c r="L286" s="180" t="s">
        <v>377</v>
      </c>
      <c r="O286" s="170">
        <v>3</v>
      </c>
    </row>
    <row r="287" spans="1:15" ht="12.75">
      <c r="A287" s="178"/>
      <c r="B287" s="181"/>
      <c r="C287" s="228" t="s">
        <v>329</v>
      </c>
      <c r="D287" s="229"/>
      <c r="E287" s="182">
        <v>80</v>
      </c>
      <c r="F287" s="183"/>
      <c r="G287" s="184"/>
      <c r="M287" s="180" t="s">
        <v>329</v>
      </c>
      <c r="O287" s="170"/>
    </row>
    <row r="288" spans="1:104" ht="22.5">
      <c r="A288" s="171">
        <v>83</v>
      </c>
      <c r="B288" s="172" t="s">
        <v>378</v>
      </c>
      <c r="C288" s="173" t="s">
        <v>379</v>
      </c>
      <c r="D288" s="174" t="s">
        <v>85</v>
      </c>
      <c r="E288" s="175">
        <v>7</v>
      </c>
      <c r="F288" s="175">
        <v>0</v>
      </c>
      <c r="G288" s="176">
        <f>E288*F288</f>
        <v>0</v>
      </c>
      <c r="O288" s="170">
        <v>2</v>
      </c>
      <c r="AA288" s="146">
        <v>1</v>
      </c>
      <c r="AB288" s="146">
        <v>7</v>
      </c>
      <c r="AC288" s="146">
        <v>7</v>
      </c>
      <c r="AZ288" s="146">
        <v>4</v>
      </c>
      <c r="BA288" s="146">
        <f>IF(AZ288=1,G288,0)</f>
        <v>0</v>
      </c>
      <c r="BB288" s="146">
        <f>IF(AZ288=2,G288,0)</f>
        <v>0</v>
      </c>
      <c r="BC288" s="146">
        <f>IF(AZ288=3,G288,0)</f>
        <v>0</v>
      </c>
      <c r="BD288" s="146">
        <f>IF(AZ288=4,G288,0)</f>
        <v>0</v>
      </c>
      <c r="BE288" s="146">
        <f>IF(AZ288=5,G288,0)</f>
        <v>0</v>
      </c>
      <c r="CA288" s="177">
        <v>1</v>
      </c>
      <c r="CB288" s="177">
        <v>7</v>
      </c>
      <c r="CZ288" s="146">
        <v>0</v>
      </c>
    </row>
    <row r="289" spans="1:15" ht="12.75">
      <c r="A289" s="178"/>
      <c r="B289" s="179"/>
      <c r="C289" s="225" t="s">
        <v>380</v>
      </c>
      <c r="D289" s="226"/>
      <c r="E289" s="226"/>
      <c r="F289" s="226"/>
      <c r="G289" s="227"/>
      <c r="L289" s="180" t="s">
        <v>380</v>
      </c>
      <c r="O289" s="170">
        <v>3</v>
      </c>
    </row>
    <row r="290" spans="1:15" ht="12.75">
      <c r="A290" s="178"/>
      <c r="B290" s="181"/>
      <c r="C290" s="228" t="s">
        <v>381</v>
      </c>
      <c r="D290" s="229"/>
      <c r="E290" s="182">
        <v>7</v>
      </c>
      <c r="F290" s="183"/>
      <c r="G290" s="184"/>
      <c r="M290" s="180" t="s">
        <v>381</v>
      </c>
      <c r="O290" s="170"/>
    </row>
    <row r="291" spans="1:104" ht="12.75">
      <c r="A291" s="171">
        <v>84</v>
      </c>
      <c r="B291" s="172" t="s">
        <v>382</v>
      </c>
      <c r="C291" s="173" t="s">
        <v>383</v>
      </c>
      <c r="D291" s="174" t="s">
        <v>128</v>
      </c>
      <c r="E291" s="175">
        <v>80</v>
      </c>
      <c r="F291" s="175">
        <v>0</v>
      </c>
      <c r="G291" s="176">
        <f>E291*F291</f>
        <v>0</v>
      </c>
      <c r="O291" s="170">
        <v>2</v>
      </c>
      <c r="AA291" s="146">
        <v>3</v>
      </c>
      <c r="AB291" s="146">
        <v>9</v>
      </c>
      <c r="AC291" s="146">
        <v>34111110</v>
      </c>
      <c r="AZ291" s="146">
        <v>3</v>
      </c>
      <c r="BA291" s="146">
        <f>IF(AZ291=1,G291,0)</f>
        <v>0</v>
      </c>
      <c r="BB291" s="146">
        <f>IF(AZ291=2,G291,0)</f>
        <v>0</v>
      </c>
      <c r="BC291" s="146">
        <f>IF(AZ291=3,G291,0)</f>
        <v>0</v>
      </c>
      <c r="BD291" s="146">
        <f>IF(AZ291=4,G291,0)</f>
        <v>0</v>
      </c>
      <c r="BE291" s="146">
        <f>IF(AZ291=5,G291,0)</f>
        <v>0</v>
      </c>
      <c r="CA291" s="177">
        <v>3</v>
      </c>
      <c r="CB291" s="177">
        <v>9</v>
      </c>
      <c r="CZ291" s="146">
        <v>0.00026</v>
      </c>
    </row>
    <row r="292" spans="1:15" ht="12.75">
      <c r="A292" s="178"/>
      <c r="B292" s="179"/>
      <c r="C292" s="225" t="s">
        <v>377</v>
      </c>
      <c r="D292" s="226"/>
      <c r="E292" s="226"/>
      <c r="F292" s="226"/>
      <c r="G292" s="227"/>
      <c r="L292" s="180" t="s">
        <v>377</v>
      </c>
      <c r="O292" s="170">
        <v>3</v>
      </c>
    </row>
    <row r="293" spans="1:104" ht="12.75">
      <c r="A293" s="171">
        <v>85</v>
      </c>
      <c r="B293" s="172" t="s">
        <v>384</v>
      </c>
      <c r="C293" s="173" t="s">
        <v>385</v>
      </c>
      <c r="D293" s="174" t="s">
        <v>85</v>
      </c>
      <c r="E293" s="175">
        <v>5</v>
      </c>
      <c r="F293" s="175">
        <v>0</v>
      </c>
      <c r="G293" s="176">
        <f>E293*F293</f>
        <v>0</v>
      </c>
      <c r="O293" s="170">
        <v>2</v>
      </c>
      <c r="AA293" s="146">
        <v>3</v>
      </c>
      <c r="AB293" s="146">
        <v>9</v>
      </c>
      <c r="AC293" s="146">
        <v>35711643</v>
      </c>
      <c r="AZ293" s="146">
        <v>3</v>
      </c>
      <c r="BA293" s="146">
        <f>IF(AZ293=1,G293,0)</f>
        <v>0</v>
      </c>
      <c r="BB293" s="146">
        <f>IF(AZ293=2,G293,0)</f>
        <v>0</v>
      </c>
      <c r="BC293" s="146">
        <f>IF(AZ293=3,G293,0)</f>
        <v>0</v>
      </c>
      <c r="BD293" s="146">
        <f>IF(AZ293=4,G293,0)</f>
        <v>0</v>
      </c>
      <c r="BE293" s="146">
        <f>IF(AZ293=5,G293,0)</f>
        <v>0</v>
      </c>
      <c r="CA293" s="177">
        <v>3</v>
      </c>
      <c r="CB293" s="177">
        <v>9</v>
      </c>
      <c r="CZ293" s="146">
        <v>0.012</v>
      </c>
    </row>
    <row r="294" spans="1:15" ht="12.75">
      <c r="A294" s="178"/>
      <c r="B294" s="179"/>
      <c r="C294" s="225" t="s">
        <v>386</v>
      </c>
      <c r="D294" s="226"/>
      <c r="E294" s="226"/>
      <c r="F294" s="226"/>
      <c r="G294" s="227"/>
      <c r="L294" s="180" t="s">
        <v>386</v>
      </c>
      <c r="O294" s="170">
        <v>3</v>
      </c>
    </row>
    <row r="295" spans="1:15" ht="12.75">
      <c r="A295" s="178"/>
      <c r="B295" s="181"/>
      <c r="C295" s="228" t="s">
        <v>387</v>
      </c>
      <c r="D295" s="229"/>
      <c r="E295" s="182">
        <v>5</v>
      </c>
      <c r="F295" s="183"/>
      <c r="G295" s="184"/>
      <c r="M295" s="180" t="s">
        <v>387</v>
      </c>
      <c r="O295" s="170"/>
    </row>
    <row r="296" spans="1:104" ht="12.75">
      <c r="A296" s="171">
        <v>86</v>
      </c>
      <c r="B296" s="172" t="s">
        <v>388</v>
      </c>
      <c r="C296" s="173" t="s">
        <v>389</v>
      </c>
      <c r="D296" s="174" t="s">
        <v>85</v>
      </c>
      <c r="E296" s="175">
        <v>1</v>
      </c>
      <c r="F296" s="175">
        <v>0</v>
      </c>
      <c r="G296" s="176">
        <f>E296*F296</f>
        <v>0</v>
      </c>
      <c r="O296" s="170">
        <v>2</v>
      </c>
      <c r="AA296" s="146">
        <v>3</v>
      </c>
      <c r="AB296" s="146">
        <v>9</v>
      </c>
      <c r="AC296" s="146">
        <v>35712208</v>
      </c>
      <c r="AZ296" s="146">
        <v>3</v>
      </c>
      <c r="BA296" s="146">
        <f>IF(AZ296=1,G296,0)</f>
        <v>0</v>
      </c>
      <c r="BB296" s="146">
        <f>IF(AZ296=2,G296,0)</f>
        <v>0</v>
      </c>
      <c r="BC296" s="146">
        <f>IF(AZ296=3,G296,0)</f>
        <v>0</v>
      </c>
      <c r="BD296" s="146">
        <f>IF(AZ296=4,G296,0)</f>
        <v>0</v>
      </c>
      <c r="BE296" s="146">
        <f>IF(AZ296=5,G296,0)</f>
        <v>0</v>
      </c>
      <c r="CA296" s="177">
        <v>3</v>
      </c>
      <c r="CB296" s="177">
        <v>9</v>
      </c>
      <c r="CZ296" s="146">
        <v>0.087</v>
      </c>
    </row>
    <row r="297" spans="1:15" ht="12.75">
      <c r="A297" s="178"/>
      <c r="B297" s="179"/>
      <c r="C297" s="225" t="s">
        <v>390</v>
      </c>
      <c r="D297" s="226"/>
      <c r="E297" s="226"/>
      <c r="F297" s="226"/>
      <c r="G297" s="227"/>
      <c r="L297" s="180" t="s">
        <v>390</v>
      </c>
      <c r="O297" s="170">
        <v>3</v>
      </c>
    </row>
    <row r="298" spans="1:104" ht="12.75">
      <c r="A298" s="171">
        <v>87</v>
      </c>
      <c r="B298" s="172" t="s">
        <v>391</v>
      </c>
      <c r="C298" s="173" t="s">
        <v>392</v>
      </c>
      <c r="D298" s="174" t="s">
        <v>85</v>
      </c>
      <c r="E298" s="175">
        <v>1</v>
      </c>
      <c r="F298" s="175">
        <v>0</v>
      </c>
      <c r="G298" s="176">
        <f>E298*F298</f>
        <v>0</v>
      </c>
      <c r="O298" s="170">
        <v>2</v>
      </c>
      <c r="AA298" s="146">
        <v>3</v>
      </c>
      <c r="AB298" s="146">
        <v>9</v>
      </c>
      <c r="AC298" s="146">
        <v>35712209</v>
      </c>
      <c r="AZ298" s="146">
        <v>3</v>
      </c>
      <c r="BA298" s="146">
        <f>IF(AZ298=1,G298,0)</f>
        <v>0</v>
      </c>
      <c r="BB298" s="146">
        <f>IF(AZ298=2,G298,0)</f>
        <v>0</v>
      </c>
      <c r="BC298" s="146">
        <f>IF(AZ298=3,G298,0)</f>
        <v>0</v>
      </c>
      <c r="BD298" s="146">
        <f>IF(AZ298=4,G298,0)</f>
        <v>0</v>
      </c>
      <c r="BE298" s="146">
        <f>IF(AZ298=5,G298,0)</f>
        <v>0</v>
      </c>
      <c r="CA298" s="177">
        <v>3</v>
      </c>
      <c r="CB298" s="177">
        <v>9</v>
      </c>
      <c r="CZ298" s="146">
        <v>0.09</v>
      </c>
    </row>
    <row r="299" spans="1:15" ht="12.75">
      <c r="A299" s="178"/>
      <c r="B299" s="179"/>
      <c r="C299" s="225" t="s">
        <v>390</v>
      </c>
      <c r="D299" s="226"/>
      <c r="E299" s="226"/>
      <c r="F299" s="226"/>
      <c r="G299" s="227"/>
      <c r="L299" s="180" t="s">
        <v>390</v>
      </c>
      <c r="O299" s="170">
        <v>3</v>
      </c>
    </row>
    <row r="300" spans="1:104" ht="12.75">
      <c r="A300" s="171">
        <v>88</v>
      </c>
      <c r="B300" s="172" t="s">
        <v>393</v>
      </c>
      <c r="C300" s="173" t="s">
        <v>394</v>
      </c>
      <c r="D300" s="174" t="s">
        <v>85</v>
      </c>
      <c r="E300" s="175">
        <v>1</v>
      </c>
      <c r="F300" s="175">
        <v>0</v>
      </c>
      <c r="G300" s="176">
        <f>E300*F300</f>
        <v>0</v>
      </c>
      <c r="O300" s="170">
        <v>2</v>
      </c>
      <c r="AA300" s="146">
        <v>3</v>
      </c>
      <c r="AB300" s="146">
        <v>9</v>
      </c>
      <c r="AC300" s="146">
        <v>35712210</v>
      </c>
      <c r="AZ300" s="146">
        <v>3</v>
      </c>
      <c r="BA300" s="146">
        <f>IF(AZ300=1,G300,0)</f>
        <v>0</v>
      </c>
      <c r="BB300" s="146">
        <f>IF(AZ300=2,G300,0)</f>
        <v>0</v>
      </c>
      <c r="BC300" s="146">
        <f>IF(AZ300=3,G300,0)</f>
        <v>0</v>
      </c>
      <c r="BD300" s="146">
        <f>IF(AZ300=4,G300,0)</f>
        <v>0</v>
      </c>
      <c r="BE300" s="146">
        <f>IF(AZ300=5,G300,0)</f>
        <v>0</v>
      </c>
      <c r="CA300" s="177">
        <v>3</v>
      </c>
      <c r="CB300" s="177">
        <v>9</v>
      </c>
      <c r="CZ300" s="146">
        <v>0.093</v>
      </c>
    </row>
    <row r="301" spans="1:15" ht="12.75">
      <c r="A301" s="178"/>
      <c r="B301" s="179"/>
      <c r="C301" s="225" t="s">
        <v>390</v>
      </c>
      <c r="D301" s="226"/>
      <c r="E301" s="226"/>
      <c r="F301" s="226"/>
      <c r="G301" s="227"/>
      <c r="L301" s="180" t="s">
        <v>390</v>
      </c>
      <c r="O301" s="170">
        <v>3</v>
      </c>
    </row>
    <row r="302" spans="1:104" ht="12.75">
      <c r="A302" s="171">
        <v>89</v>
      </c>
      <c r="B302" s="172" t="s">
        <v>395</v>
      </c>
      <c r="C302" s="173" t="s">
        <v>396</v>
      </c>
      <c r="D302" s="174" t="s">
        <v>85</v>
      </c>
      <c r="E302" s="175">
        <v>1</v>
      </c>
      <c r="F302" s="175">
        <v>0</v>
      </c>
      <c r="G302" s="176">
        <f>E302*F302</f>
        <v>0</v>
      </c>
      <c r="O302" s="170">
        <v>2</v>
      </c>
      <c r="AA302" s="146">
        <v>3</v>
      </c>
      <c r="AB302" s="146">
        <v>9</v>
      </c>
      <c r="AC302" s="146">
        <v>35712211</v>
      </c>
      <c r="AZ302" s="146">
        <v>3</v>
      </c>
      <c r="BA302" s="146">
        <f>IF(AZ302=1,G302,0)</f>
        <v>0</v>
      </c>
      <c r="BB302" s="146">
        <f>IF(AZ302=2,G302,0)</f>
        <v>0</v>
      </c>
      <c r="BC302" s="146">
        <f>IF(AZ302=3,G302,0)</f>
        <v>0</v>
      </c>
      <c r="BD302" s="146">
        <f>IF(AZ302=4,G302,0)</f>
        <v>0</v>
      </c>
      <c r="BE302" s="146">
        <f>IF(AZ302=5,G302,0)</f>
        <v>0</v>
      </c>
      <c r="CA302" s="177">
        <v>3</v>
      </c>
      <c r="CB302" s="177">
        <v>9</v>
      </c>
      <c r="CZ302" s="146">
        <v>0.1</v>
      </c>
    </row>
    <row r="303" spans="1:15" ht="12.75">
      <c r="A303" s="178"/>
      <c r="B303" s="179"/>
      <c r="C303" s="225" t="s">
        <v>390</v>
      </c>
      <c r="D303" s="226"/>
      <c r="E303" s="226"/>
      <c r="F303" s="226"/>
      <c r="G303" s="227"/>
      <c r="L303" s="180" t="s">
        <v>390</v>
      </c>
      <c r="O303" s="170">
        <v>3</v>
      </c>
    </row>
    <row r="304" spans="1:104" ht="12.75">
      <c r="A304" s="171">
        <v>90</v>
      </c>
      <c r="B304" s="172" t="s">
        <v>397</v>
      </c>
      <c r="C304" s="173" t="s">
        <v>398</v>
      </c>
      <c r="D304" s="174" t="s">
        <v>85</v>
      </c>
      <c r="E304" s="175">
        <v>1</v>
      </c>
      <c r="F304" s="175">
        <v>0</v>
      </c>
      <c r="G304" s="176">
        <f>E304*F304</f>
        <v>0</v>
      </c>
      <c r="O304" s="170">
        <v>2</v>
      </c>
      <c r="AA304" s="146">
        <v>3</v>
      </c>
      <c r="AB304" s="146">
        <v>9</v>
      </c>
      <c r="AC304" s="146">
        <v>35811910</v>
      </c>
      <c r="AZ304" s="146">
        <v>3</v>
      </c>
      <c r="BA304" s="146">
        <f>IF(AZ304=1,G304,0)</f>
        <v>0</v>
      </c>
      <c r="BB304" s="146">
        <f>IF(AZ304=2,G304,0)</f>
        <v>0</v>
      </c>
      <c r="BC304" s="146">
        <f>IF(AZ304=3,G304,0)</f>
        <v>0</v>
      </c>
      <c r="BD304" s="146">
        <f>IF(AZ304=4,G304,0)</f>
        <v>0</v>
      </c>
      <c r="BE304" s="146">
        <f>IF(AZ304=5,G304,0)</f>
        <v>0</v>
      </c>
      <c r="CA304" s="177">
        <v>3</v>
      </c>
      <c r="CB304" s="177">
        <v>9</v>
      </c>
      <c r="CZ304" s="146">
        <v>0.00185</v>
      </c>
    </row>
    <row r="305" spans="1:15" ht="12.75">
      <c r="A305" s="178"/>
      <c r="B305" s="179"/>
      <c r="C305" s="225" t="s">
        <v>399</v>
      </c>
      <c r="D305" s="226"/>
      <c r="E305" s="226"/>
      <c r="F305" s="226"/>
      <c r="G305" s="227"/>
      <c r="L305" s="180" t="s">
        <v>399</v>
      </c>
      <c r="O305" s="170">
        <v>3</v>
      </c>
    </row>
    <row r="306" spans="1:104" ht="12.75">
      <c r="A306" s="171">
        <v>91</v>
      </c>
      <c r="B306" s="172" t="s">
        <v>400</v>
      </c>
      <c r="C306" s="173" t="s">
        <v>401</v>
      </c>
      <c r="D306" s="174" t="s">
        <v>85</v>
      </c>
      <c r="E306" s="175">
        <v>1</v>
      </c>
      <c r="F306" s="175">
        <v>0</v>
      </c>
      <c r="G306" s="176">
        <f>E306*F306</f>
        <v>0</v>
      </c>
      <c r="O306" s="170">
        <v>2</v>
      </c>
      <c r="AA306" s="146">
        <v>3</v>
      </c>
      <c r="AB306" s="146">
        <v>9</v>
      </c>
      <c r="AC306" s="146">
        <v>35811914</v>
      </c>
      <c r="AZ306" s="146">
        <v>3</v>
      </c>
      <c r="BA306" s="146">
        <f>IF(AZ306=1,G306,0)</f>
        <v>0</v>
      </c>
      <c r="BB306" s="146">
        <f>IF(AZ306=2,G306,0)</f>
        <v>0</v>
      </c>
      <c r="BC306" s="146">
        <f>IF(AZ306=3,G306,0)</f>
        <v>0</v>
      </c>
      <c r="BD306" s="146">
        <f>IF(AZ306=4,G306,0)</f>
        <v>0</v>
      </c>
      <c r="BE306" s="146">
        <f>IF(AZ306=5,G306,0)</f>
        <v>0</v>
      </c>
      <c r="CA306" s="177">
        <v>3</v>
      </c>
      <c r="CB306" s="177">
        <v>9</v>
      </c>
      <c r="CZ306" s="146">
        <v>0</v>
      </c>
    </row>
    <row r="307" spans="1:15" ht="12.75">
      <c r="A307" s="178"/>
      <c r="B307" s="179"/>
      <c r="C307" s="225" t="s">
        <v>402</v>
      </c>
      <c r="D307" s="226"/>
      <c r="E307" s="226"/>
      <c r="F307" s="226"/>
      <c r="G307" s="227"/>
      <c r="L307" s="180" t="s">
        <v>402</v>
      </c>
      <c r="O307" s="170">
        <v>3</v>
      </c>
    </row>
    <row r="308" spans="1:104" ht="12.75">
      <c r="A308" s="171">
        <v>92</v>
      </c>
      <c r="B308" s="172" t="s">
        <v>403</v>
      </c>
      <c r="C308" s="173" t="s">
        <v>404</v>
      </c>
      <c r="D308" s="174" t="s">
        <v>85</v>
      </c>
      <c r="E308" s="175">
        <v>1</v>
      </c>
      <c r="F308" s="175">
        <v>0</v>
      </c>
      <c r="G308" s="176">
        <f>E308*F308</f>
        <v>0</v>
      </c>
      <c r="O308" s="170">
        <v>2</v>
      </c>
      <c r="AA308" s="146">
        <v>3</v>
      </c>
      <c r="AB308" s="146">
        <v>9</v>
      </c>
      <c r="AC308" s="146">
        <v>35811915</v>
      </c>
      <c r="AZ308" s="146">
        <v>3</v>
      </c>
      <c r="BA308" s="146">
        <f>IF(AZ308=1,G308,0)</f>
        <v>0</v>
      </c>
      <c r="BB308" s="146">
        <f>IF(AZ308=2,G308,0)</f>
        <v>0</v>
      </c>
      <c r="BC308" s="146">
        <f>IF(AZ308=3,G308,0)</f>
        <v>0</v>
      </c>
      <c r="BD308" s="146">
        <f>IF(AZ308=4,G308,0)</f>
        <v>0</v>
      </c>
      <c r="BE308" s="146">
        <f>IF(AZ308=5,G308,0)</f>
        <v>0</v>
      </c>
      <c r="CA308" s="177">
        <v>3</v>
      </c>
      <c r="CB308" s="177">
        <v>9</v>
      </c>
      <c r="CZ308" s="146">
        <v>0</v>
      </c>
    </row>
    <row r="309" spans="1:15" ht="12.75">
      <c r="A309" s="178"/>
      <c r="B309" s="179"/>
      <c r="C309" s="225" t="s">
        <v>405</v>
      </c>
      <c r="D309" s="226"/>
      <c r="E309" s="226"/>
      <c r="F309" s="226"/>
      <c r="G309" s="227"/>
      <c r="L309" s="180" t="s">
        <v>405</v>
      </c>
      <c r="O309" s="170">
        <v>3</v>
      </c>
    </row>
    <row r="310" spans="1:104" ht="12.75">
      <c r="A310" s="171">
        <v>93</v>
      </c>
      <c r="B310" s="172" t="s">
        <v>406</v>
      </c>
      <c r="C310" s="173" t="s">
        <v>407</v>
      </c>
      <c r="D310" s="174" t="s">
        <v>85</v>
      </c>
      <c r="E310" s="175">
        <v>2</v>
      </c>
      <c r="F310" s="175">
        <v>0</v>
      </c>
      <c r="G310" s="176">
        <f>E310*F310</f>
        <v>0</v>
      </c>
      <c r="O310" s="170">
        <v>2</v>
      </c>
      <c r="AA310" s="146">
        <v>3</v>
      </c>
      <c r="AB310" s="146">
        <v>9</v>
      </c>
      <c r="AC310" s="146">
        <v>35811916</v>
      </c>
      <c r="AZ310" s="146">
        <v>3</v>
      </c>
      <c r="BA310" s="146">
        <f>IF(AZ310=1,G310,0)</f>
        <v>0</v>
      </c>
      <c r="BB310" s="146">
        <f>IF(AZ310=2,G310,0)</f>
        <v>0</v>
      </c>
      <c r="BC310" s="146">
        <f>IF(AZ310=3,G310,0)</f>
        <v>0</v>
      </c>
      <c r="BD310" s="146">
        <f>IF(AZ310=4,G310,0)</f>
        <v>0</v>
      </c>
      <c r="BE310" s="146">
        <f>IF(AZ310=5,G310,0)</f>
        <v>0</v>
      </c>
      <c r="CA310" s="177">
        <v>3</v>
      </c>
      <c r="CB310" s="177">
        <v>9</v>
      </c>
      <c r="CZ310" s="146">
        <v>0</v>
      </c>
    </row>
    <row r="311" spans="1:15" ht="12.75">
      <c r="A311" s="178"/>
      <c r="B311" s="179"/>
      <c r="C311" s="225" t="s">
        <v>408</v>
      </c>
      <c r="D311" s="226"/>
      <c r="E311" s="226"/>
      <c r="F311" s="226"/>
      <c r="G311" s="227"/>
      <c r="L311" s="180" t="s">
        <v>408</v>
      </c>
      <c r="O311" s="170">
        <v>3</v>
      </c>
    </row>
    <row r="312" spans="1:57" ht="12.75">
      <c r="A312" s="185"/>
      <c r="B312" s="186" t="s">
        <v>73</v>
      </c>
      <c r="C312" s="187" t="str">
        <f>CONCATENATE(B73," ",C73)</f>
        <v>M21 Elektromontáže</v>
      </c>
      <c r="D312" s="188"/>
      <c r="E312" s="189"/>
      <c r="F312" s="190"/>
      <c r="G312" s="191">
        <f>SUM(G73:G311)</f>
        <v>0</v>
      </c>
      <c r="O312" s="170">
        <v>4</v>
      </c>
      <c r="BA312" s="192">
        <f>SUM(BA73:BA311)</f>
        <v>0</v>
      </c>
      <c r="BB312" s="192">
        <f>SUM(BB73:BB311)</f>
        <v>0</v>
      </c>
      <c r="BC312" s="192">
        <f>SUM(BC73:BC311)</f>
        <v>0</v>
      </c>
      <c r="BD312" s="192">
        <f>SUM(BD73:BD311)</f>
        <v>0</v>
      </c>
      <c r="BE312" s="192">
        <f>SUM(BE73:BE311)</f>
        <v>0</v>
      </c>
    </row>
    <row r="313" spans="1:15" ht="12.75">
      <c r="A313" s="163" t="s">
        <v>72</v>
      </c>
      <c r="B313" s="164" t="s">
        <v>409</v>
      </c>
      <c r="C313" s="165" t="s">
        <v>410</v>
      </c>
      <c r="D313" s="166"/>
      <c r="E313" s="167"/>
      <c r="F313" s="167"/>
      <c r="G313" s="168"/>
      <c r="H313" s="169"/>
      <c r="I313" s="169"/>
      <c r="O313" s="170">
        <v>1</v>
      </c>
    </row>
    <row r="314" spans="1:104" ht="22.5">
      <c r="A314" s="171">
        <v>94</v>
      </c>
      <c r="B314" s="172" t="s">
        <v>411</v>
      </c>
      <c r="C314" s="173" t="s">
        <v>412</v>
      </c>
      <c r="D314" s="174" t="s">
        <v>413</v>
      </c>
      <c r="E314" s="175">
        <v>0.08</v>
      </c>
      <c r="F314" s="175">
        <v>0</v>
      </c>
      <c r="G314" s="176">
        <f>E314*F314</f>
        <v>0</v>
      </c>
      <c r="O314" s="170">
        <v>2</v>
      </c>
      <c r="AA314" s="146">
        <v>1</v>
      </c>
      <c r="AB314" s="146">
        <v>9</v>
      </c>
      <c r="AC314" s="146">
        <v>9</v>
      </c>
      <c r="AZ314" s="146">
        <v>4</v>
      </c>
      <c r="BA314" s="146">
        <f>IF(AZ314=1,G314,0)</f>
        <v>0</v>
      </c>
      <c r="BB314" s="146">
        <f>IF(AZ314=2,G314,0)</f>
        <v>0</v>
      </c>
      <c r="BC314" s="146">
        <f>IF(AZ314=3,G314,0)</f>
        <v>0</v>
      </c>
      <c r="BD314" s="146">
        <f>IF(AZ314=4,G314,0)</f>
        <v>0</v>
      </c>
      <c r="BE314" s="146">
        <f>IF(AZ314=5,G314,0)</f>
        <v>0</v>
      </c>
      <c r="CA314" s="177">
        <v>1</v>
      </c>
      <c r="CB314" s="177">
        <v>9</v>
      </c>
      <c r="CZ314" s="146">
        <v>0.01405</v>
      </c>
    </row>
    <row r="315" spans="1:15" ht="12.75">
      <c r="A315" s="178"/>
      <c r="B315" s="179"/>
      <c r="C315" s="225" t="s">
        <v>414</v>
      </c>
      <c r="D315" s="226"/>
      <c r="E315" s="226"/>
      <c r="F315" s="226"/>
      <c r="G315" s="227"/>
      <c r="L315" s="180" t="s">
        <v>414</v>
      </c>
      <c r="O315" s="170">
        <v>3</v>
      </c>
    </row>
    <row r="316" spans="1:104" ht="12.75">
      <c r="A316" s="171">
        <v>95</v>
      </c>
      <c r="B316" s="172" t="s">
        <v>415</v>
      </c>
      <c r="C316" s="173" t="s">
        <v>416</v>
      </c>
      <c r="D316" s="174" t="s">
        <v>128</v>
      </c>
      <c r="E316" s="175">
        <v>80</v>
      </c>
      <c r="F316" s="175">
        <v>0</v>
      </c>
      <c r="G316" s="176">
        <f>E316*F316</f>
        <v>0</v>
      </c>
      <c r="O316" s="170">
        <v>2</v>
      </c>
      <c r="AA316" s="146">
        <v>1</v>
      </c>
      <c r="AB316" s="146">
        <v>9</v>
      </c>
      <c r="AC316" s="146">
        <v>9</v>
      </c>
      <c r="AZ316" s="146">
        <v>4</v>
      </c>
      <c r="BA316" s="146">
        <f>IF(AZ316=1,G316,0)</f>
        <v>0</v>
      </c>
      <c r="BB316" s="146">
        <f>IF(AZ316=2,G316,0)</f>
        <v>0</v>
      </c>
      <c r="BC316" s="146">
        <f>IF(AZ316=3,G316,0)</f>
        <v>0</v>
      </c>
      <c r="BD316" s="146">
        <f>IF(AZ316=4,G316,0)</f>
        <v>0</v>
      </c>
      <c r="BE316" s="146">
        <f>IF(AZ316=5,G316,0)</f>
        <v>0</v>
      </c>
      <c r="CA316" s="177">
        <v>1</v>
      </c>
      <c r="CB316" s="177">
        <v>9</v>
      </c>
      <c r="CZ316" s="146">
        <v>0</v>
      </c>
    </row>
    <row r="317" spans="1:15" ht="12.75">
      <c r="A317" s="178"/>
      <c r="B317" s="179"/>
      <c r="C317" s="225" t="s">
        <v>417</v>
      </c>
      <c r="D317" s="226"/>
      <c r="E317" s="226"/>
      <c r="F317" s="226"/>
      <c r="G317" s="227"/>
      <c r="L317" s="180" t="s">
        <v>417</v>
      </c>
      <c r="O317" s="170">
        <v>3</v>
      </c>
    </row>
    <row r="318" spans="1:104" ht="22.5">
      <c r="A318" s="171">
        <v>96</v>
      </c>
      <c r="B318" s="172" t="s">
        <v>418</v>
      </c>
      <c r="C318" s="173" t="s">
        <v>419</v>
      </c>
      <c r="D318" s="174" t="s">
        <v>128</v>
      </c>
      <c r="E318" s="175">
        <v>80</v>
      </c>
      <c r="F318" s="175">
        <v>0</v>
      </c>
      <c r="G318" s="176">
        <f>E318*F318</f>
        <v>0</v>
      </c>
      <c r="O318" s="170">
        <v>2</v>
      </c>
      <c r="AA318" s="146">
        <v>1</v>
      </c>
      <c r="AB318" s="146">
        <v>9</v>
      </c>
      <c r="AC318" s="146">
        <v>9</v>
      </c>
      <c r="AZ318" s="146">
        <v>4</v>
      </c>
      <c r="BA318" s="146">
        <f>IF(AZ318=1,G318,0)</f>
        <v>0</v>
      </c>
      <c r="BB318" s="146">
        <f>IF(AZ318=2,G318,0)</f>
        <v>0</v>
      </c>
      <c r="BC318" s="146">
        <f>IF(AZ318=3,G318,0)</f>
        <v>0</v>
      </c>
      <c r="BD318" s="146">
        <f>IF(AZ318=4,G318,0)</f>
        <v>0</v>
      </c>
      <c r="BE318" s="146">
        <f>IF(AZ318=5,G318,0)</f>
        <v>0</v>
      </c>
      <c r="CA318" s="177">
        <v>1</v>
      </c>
      <c r="CB318" s="177">
        <v>9</v>
      </c>
      <c r="CZ318" s="146">
        <v>0.13243</v>
      </c>
    </row>
    <row r="319" spans="1:15" ht="12.75">
      <c r="A319" s="178"/>
      <c r="B319" s="179"/>
      <c r="C319" s="225" t="s">
        <v>417</v>
      </c>
      <c r="D319" s="226"/>
      <c r="E319" s="226"/>
      <c r="F319" s="226"/>
      <c r="G319" s="227"/>
      <c r="L319" s="180" t="s">
        <v>417</v>
      </c>
      <c r="O319" s="170">
        <v>3</v>
      </c>
    </row>
    <row r="320" spans="1:104" ht="22.5">
      <c r="A320" s="171">
        <v>97</v>
      </c>
      <c r="B320" s="172" t="s">
        <v>420</v>
      </c>
      <c r="C320" s="173" t="s">
        <v>421</v>
      </c>
      <c r="D320" s="174" t="s">
        <v>128</v>
      </c>
      <c r="E320" s="175">
        <v>80</v>
      </c>
      <c r="F320" s="175">
        <v>0</v>
      </c>
      <c r="G320" s="176">
        <f>E320*F320</f>
        <v>0</v>
      </c>
      <c r="O320" s="170">
        <v>2</v>
      </c>
      <c r="AA320" s="146">
        <v>1</v>
      </c>
      <c r="AB320" s="146">
        <v>9</v>
      </c>
      <c r="AC320" s="146">
        <v>9</v>
      </c>
      <c r="AZ320" s="146">
        <v>4</v>
      </c>
      <c r="BA320" s="146">
        <f>IF(AZ320=1,G320,0)</f>
        <v>0</v>
      </c>
      <c r="BB320" s="146">
        <f>IF(AZ320=2,G320,0)</f>
        <v>0</v>
      </c>
      <c r="BC320" s="146">
        <f>IF(AZ320=3,G320,0)</f>
        <v>0</v>
      </c>
      <c r="BD320" s="146">
        <f>IF(AZ320=4,G320,0)</f>
        <v>0</v>
      </c>
      <c r="BE320" s="146">
        <f>IF(AZ320=5,G320,0)</f>
        <v>0</v>
      </c>
      <c r="CA320" s="177">
        <v>1</v>
      </c>
      <c r="CB320" s="177">
        <v>9</v>
      </c>
      <c r="CZ320" s="146">
        <v>6E-05</v>
      </c>
    </row>
    <row r="321" spans="1:15" ht="12.75">
      <c r="A321" s="178"/>
      <c r="B321" s="179"/>
      <c r="C321" s="225" t="s">
        <v>417</v>
      </c>
      <c r="D321" s="226"/>
      <c r="E321" s="226"/>
      <c r="F321" s="226"/>
      <c r="G321" s="227"/>
      <c r="L321" s="180" t="s">
        <v>417</v>
      </c>
      <c r="O321" s="170">
        <v>3</v>
      </c>
    </row>
    <row r="322" spans="1:104" ht="12.75">
      <c r="A322" s="171">
        <v>98</v>
      </c>
      <c r="B322" s="172" t="s">
        <v>422</v>
      </c>
      <c r="C322" s="173" t="s">
        <v>423</v>
      </c>
      <c r="D322" s="174" t="s">
        <v>128</v>
      </c>
      <c r="E322" s="175">
        <v>80</v>
      </c>
      <c r="F322" s="175">
        <v>0</v>
      </c>
      <c r="G322" s="176">
        <f>E322*F322</f>
        <v>0</v>
      </c>
      <c r="O322" s="170">
        <v>2</v>
      </c>
      <c r="AA322" s="146">
        <v>1</v>
      </c>
      <c r="AB322" s="146">
        <v>9</v>
      </c>
      <c r="AC322" s="146">
        <v>9</v>
      </c>
      <c r="AZ322" s="146">
        <v>4</v>
      </c>
      <c r="BA322" s="146">
        <f>IF(AZ322=1,G322,0)</f>
        <v>0</v>
      </c>
      <c r="BB322" s="146">
        <f>IF(AZ322=2,G322,0)</f>
        <v>0</v>
      </c>
      <c r="BC322" s="146">
        <f>IF(AZ322=3,G322,0)</f>
        <v>0</v>
      </c>
      <c r="BD322" s="146">
        <f>IF(AZ322=4,G322,0)</f>
        <v>0</v>
      </c>
      <c r="BE322" s="146">
        <f>IF(AZ322=5,G322,0)</f>
        <v>0</v>
      </c>
      <c r="CA322" s="177">
        <v>1</v>
      </c>
      <c r="CB322" s="177">
        <v>9</v>
      </c>
      <c r="CZ322" s="146">
        <v>0</v>
      </c>
    </row>
    <row r="323" spans="1:15" ht="12.75">
      <c r="A323" s="178"/>
      <c r="B323" s="179"/>
      <c r="C323" s="225" t="s">
        <v>417</v>
      </c>
      <c r="D323" s="226"/>
      <c r="E323" s="226"/>
      <c r="F323" s="226"/>
      <c r="G323" s="227"/>
      <c r="L323" s="180" t="s">
        <v>417</v>
      </c>
      <c r="O323" s="170">
        <v>3</v>
      </c>
    </row>
    <row r="324" spans="1:104" ht="12.75">
      <c r="A324" s="171">
        <v>99</v>
      </c>
      <c r="B324" s="172" t="s">
        <v>424</v>
      </c>
      <c r="C324" s="173" t="s">
        <v>425</v>
      </c>
      <c r="D324" s="174" t="s">
        <v>103</v>
      </c>
      <c r="E324" s="175">
        <v>40</v>
      </c>
      <c r="F324" s="175">
        <v>0</v>
      </c>
      <c r="G324" s="176">
        <f>E324*F324</f>
        <v>0</v>
      </c>
      <c r="O324" s="170">
        <v>2</v>
      </c>
      <c r="AA324" s="146">
        <v>1</v>
      </c>
      <c r="AB324" s="146">
        <v>9</v>
      </c>
      <c r="AC324" s="146">
        <v>9</v>
      </c>
      <c r="AZ324" s="146">
        <v>4</v>
      </c>
      <c r="BA324" s="146">
        <f>IF(AZ324=1,G324,0)</f>
        <v>0</v>
      </c>
      <c r="BB324" s="146">
        <f>IF(AZ324=2,G324,0)</f>
        <v>0</v>
      </c>
      <c r="BC324" s="146">
        <f>IF(AZ324=3,G324,0)</f>
        <v>0</v>
      </c>
      <c r="BD324" s="146">
        <f>IF(AZ324=4,G324,0)</f>
        <v>0</v>
      </c>
      <c r="BE324" s="146">
        <f>IF(AZ324=5,G324,0)</f>
        <v>0</v>
      </c>
      <c r="CA324" s="177">
        <v>1</v>
      </c>
      <c r="CB324" s="177">
        <v>9</v>
      </c>
      <c r="CZ324" s="146">
        <v>2E-05</v>
      </c>
    </row>
    <row r="325" spans="1:15" ht="12.75">
      <c r="A325" s="178"/>
      <c r="B325" s="179"/>
      <c r="C325" s="225" t="s">
        <v>417</v>
      </c>
      <c r="D325" s="226"/>
      <c r="E325" s="226"/>
      <c r="F325" s="226"/>
      <c r="G325" s="227"/>
      <c r="L325" s="180" t="s">
        <v>417</v>
      </c>
      <c r="O325" s="170">
        <v>3</v>
      </c>
    </row>
    <row r="326" spans="1:104" ht="22.5">
      <c r="A326" s="171">
        <v>100</v>
      </c>
      <c r="B326" s="172" t="s">
        <v>426</v>
      </c>
      <c r="C326" s="173" t="s">
        <v>427</v>
      </c>
      <c r="D326" s="174" t="s">
        <v>85</v>
      </c>
      <c r="E326" s="175">
        <v>2</v>
      </c>
      <c r="F326" s="175">
        <v>0</v>
      </c>
      <c r="G326" s="176">
        <f>E326*F326</f>
        <v>0</v>
      </c>
      <c r="O326" s="170">
        <v>2</v>
      </c>
      <c r="AA326" s="146">
        <v>1</v>
      </c>
      <c r="AB326" s="146">
        <v>9</v>
      </c>
      <c r="AC326" s="146">
        <v>9</v>
      </c>
      <c r="AZ326" s="146">
        <v>4</v>
      </c>
      <c r="BA326" s="146">
        <f>IF(AZ326=1,G326,0)</f>
        <v>0</v>
      </c>
      <c r="BB326" s="146">
        <f>IF(AZ326=2,G326,0)</f>
        <v>0</v>
      </c>
      <c r="BC326" s="146">
        <f>IF(AZ326=3,G326,0)</f>
        <v>0</v>
      </c>
      <c r="BD326" s="146">
        <f>IF(AZ326=4,G326,0)</f>
        <v>0</v>
      </c>
      <c r="BE326" s="146">
        <f>IF(AZ326=5,G326,0)</f>
        <v>0</v>
      </c>
      <c r="CA326" s="177">
        <v>1</v>
      </c>
      <c r="CB326" s="177">
        <v>9</v>
      </c>
      <c r="CZ326" s="146">
        <v>0.00914</v>
      </c>
    </row>
    <row r="327" spans="1:15" ht="12.75">
      <c r="A327" s="178"/>
      <c r="B327" s="179"/>
      <c r="C327" s="225" t="s">
        <v>428</v>
      </c>
      <c r="D327" s="226"/>
      <c r="E327" s="226"/>
      <c r="F327" s="226"/>
      <c r="G327" s="227"/>
      <c r="L327" s="180" t="s">
        <v>428</v>
      </c>
      <c r="O327" s="170">
        <v>3</v>
      </c>
    </row>
    <row r="328" spans="1:57" ht="12.75">
      <c r="A328" s="185"/>
      <c r="B328" s="186" t="s">
        <v>73</v>
      </c>
      <c r="C328" s="187" t="str">
        <f>CONCATENATE(B313," ",C313)</f>
        <v>M46 Zemní práce při montážích</v>
      </c>
      <c r="D328" s="188"/>
      <c r="E328" s="189"/>
      <c r="F328" s="190"/>
      <c r="G328" s="191">
        <f>SUM(G313:G327)</f>
        <v>0</v>
      </c>
      <c r="O328" s="170">
        <v>4</v>
      </c>
      <c r="BA328" s="192">
        <f>SUM(BA313:BA327)</f>
        <v>0</v>
      </c>
      <c r="BB328" s="192">
        <f>SUM(BB313:BB327)</f>
        <v>0</v>
      </c>
      <c r="BC328" s="192">
        <f>SUM(BC313:BC327)</f>
        <v>0</v>
      </c>
      <c r="BD328" s="192">
        <f>SUM(BD313:BD327)</f>
        <v>0</v>
      </c>
      <c r="BE328" s="192">
        <f>SUM(BE313:BE327)</f>
        <v>0</v>
      </c>
    </row>
    <row r="329" ht="12.75">
      <c r="E329" s="146"/>
    </row>
    <row r="330" ht="12.75">
      <c r="E330" s="146"/>
    </row>
    <row r="331" ht="12.75">
      <c r="E331" s="146"/>
    </row>
    <row r="332" ht="12.75">
      <c r="E332" s="146"/>
    </row>
    <row r="333" ht="12.75">
      <c r="E333" s="146"/>
    </row>
    <row r="334" ht="12.75">
      <c r="E334" s="146"/>
    </row>
    <row r="335" ht="12.75">
      <c r="E335" s="146"/>
    </row>
    <row r="336" ht="12.75">
      <c r="E336" s="146"/>
    </row>
    <row r="337" ht="12.75">
      <c r="E337" s="146"/>
    </row>
    <row r="338" ht="12.75">
      <c r="E338" s="146"/>
    </row>
    <row r="339" ht="12.75">
      <c r="E339" s="146"/>
    </row>
    <row r="340" ht="12.75">
      <c r="E340" s="146"/>
    </row>
    <row r="341" ht="12.75">
      <c r="E341" s="146"/>
    </row>
    <row r="342" ht="12.75">
      <c r="E342" s="146"/>
    </row>
    <row r="343" ht="12.75">
      <c r="E343" s="146"/>
    </row>
    <row r="344" ht="12.75">
      <c r="E344" s="146"/>
    </row>
    <row r="345" ht="12.75">
      <c r="E345" s="146"/>
    </row>
    <row r="346" ht="12.75">
      <c r="E346" s="146"/>
    </row>
    <row r="347" ht="12.75">
      <c r="E347" s="146"/>
    </row>
    <row r="348" ht="12.75">
      <c r="E348" s="146"/>
    </row>
    <row r="349" ht="12.75">
      <c r="E349" s="146"/>
    </row>
    <row r="350" ht="12.75">
      <c r="E350" s="146"/>
    </row>
    <row r="351" ht="12.75">
      <c r="E351" s="146"/>
    </row>
    <row r="352" spans="1:7" ht="12.75">
      <c r="A352" s="193"/>
      <c r="B352" s="193"/>
      <c r="C352" s="193"/>
      <c r="D352" s="193"/>
      <c r="E352" s="193"/>
      <c r="F352" s="193"/>
      <c r="G352" s="193"/>
    </row>
    <row r="353" spans="1:7" ht="12.75">
      <c r="A353" s="193"/>
      <c r="B353" s="193"/>
      <c r="C353" s="193"/>
      <c r="D353" s="193"/>
      <c r="E353" s="193"/>
      <c r="F353" s="193"/>
      <c r="G353" s="193"/>
    </row>
    <row r="354" spans="1:7" ht="12.75">
      <c r="A354" s="193"/>
      <c r="B354" s="193"/>
      <c r="C354" s="193"/>
      <c r="D354" s="193"/>
      <c r="E354" s="193"/>
      <c r="F354" s="193"/>
      <c r="G354" s="193"/>
    </row>
    <row r="355" spans="1:7" ht="12.75">
      <c r="A355" s="193"/>
      <c r="B355" s="193"/>
      <c r="C355" s="193"/>
      <c r="D355" s="193"/>
      <c r="E355" s="193"/>
      <c r="F355" s="193"/>
      <c r="G355" s="193"/>
    </row>
    <row r="356" ht="12.75">
      <c r="E356" s="146"/>
    </row>
    <row r="357" ht="12.75">
      <c r="E357" s="146"/>
    </row>
    <row r="358" ht="12.75">
      <c r="E358" s="146"/>
    </row>
    <row r="359" ht="12.75">
      <c r="E359" s="146"/>
    </row>
    <row r="360" ht="12.75">
      <c r="E360" s="146"/>
    </row>
    <row r="361" ht="12.75">
      <c r="E361" s="146"/>
    </row>
    <row r="362" ht="12.75">
      <c r="E362" s="146"/>
    </row>
    <row r="363" ht="12.75">
      <c r="E363" s="146"/>
    </row>
    <row r="364" ht="12.75">
      <c r="E364" s="146"/>
    </row>
    <row r="365" ht="12.75">
      <c r="E365" s="146"/>
    </row>
    <row r="366" ht="12.75">
      <c r="E366" s="146"/>
    </row>
    <row r="367" ht="12.75">
      <c r="E367" s="146"/>
    </row>
    <row r="368" ht="12.75">
      <c r="E368" s="146"/>
    </row>
    <row r="369" ht="12.75">
      <c r="E369" s="146"/>
    </row>
    <row r="370" ht="12.75">
      <c r="E370" s="146"/>
    </row>
    <row r="371" ht="12.75">
      <c r="E371" s="146"/>
    </row>
    <row r="372" ht="12.75">
      <c r="E372" s="146"/>
    </row>
    <row r="373" ht="12.75">
      <c r="E373" s="146"/>
    </row>
    <row r="374" ht="12.75">
      <c r="E374" s="146"/>
    </row>
    <row r="375" ht="12.75">
      <c r="E375" s="146"/>
    </row>
    <row r="376" ht="12.75">
      <c r="E376" s="146"/>
    </row>
    <row r="377" ht="12.75">
      <c r="E377" s="146"/>
    </row>
    <row r="378" ht="12.75">
      <c r="E378" s="146"/>
    </row>
    <row r="379" ht="12.75">
      <c r="E379" s="146"/>
    </row>
    <row r="380" ht="12.75">
      <c r="E380" s="146"/>
    </row>
    <row r="381" ht="12.75">
      <c r="E381" s="146"/>
    </row>
    <row r="382" ht="12.75">
      <c r="E382" s="146"/>
    </row>
    <row r="383" ht="12.75">
      <c r="E383" s="146"/>
    </row>
    <row r="384" ht="12.75">
      <c r="E384" s="146"/>
    </row>
    <row r="385" ht="12.75">
      <c r="E385" s="146"/>
    </row>
    <row r="386" ht="12.75">
      <c r="E386" s="146"/>
    </row>
    <row r="387" spans="1:2" ht="12.75">
      <c r="A387" s="194"/>
      <c r="B387" s="194"/>
    </row>
    <row r="388" spans="1:7" ht="12.75">
      <c r="A388" s="193"/>
      <c r="B388" s="193"/>
      <c r="C388" s="196"/>
      <c r="D388" s="196"/>
      <c r="E388" s="197"/>
      <c r="F388" s="196"/>
      <c r="G388" s="198"/>
    </row>
    <row r="389" spans="1:7" ht="12.75">
      <c r="A389" s="199"/>
      <c r="B389" s="199"/>
      <c r="C389" s="193"/>
      <c r="D389" s="193"/>
      <c r="E389" s="200"/>
      <c r="F389" s="193"/>
      <c r="G389" s="193"/>
    </row>
    <row r="390" spans="1:7" ht="12.75">
      <c r="A390" s="193"/>
      <c r="B390" s="193"/>
      <c r="C390" s="193"/>
      <c r="D390" s="193"/>
      <c r="E390" s="200"/>
      <c r="F390" s="193"/>
      <c r="G390" s="193"/>
    </row>
    <row r="391" spans="1:7" ht="12.75">
      <c r="A391" s="193"/>
      <c r="B391" s="193"/>
      <c r="C391" s="193"/>
      <c r="D391" s="193"/>
      <c r="E391" s="200"/>
      <c r="F391" s="193"/>
      <c r="G391" s="193"/>
    </row>
    <row r="392" spans="1:7" ht="12.75">
      <c r="A392" s="193"/>
      <c r="B392" s="193"/>
      <c r="C392" s="193"/>
      <c r="D392" s="193"/>
      <c r="E392" s="200"/>
      <c r="F392" s="193"/>
      <c r="G392" s="193"/>
    </row>
    <row r="393" spans="1:7" ht="12.75">
      <c r="A393" s="193"/>
      <c r="B393" s="193"/>
      <c r="C393" s="193"/>
      <c r="D393" s="193"/>
      <c r="E393" s="200"/>
      <c r="F393" s="193"/>
      <c r="G393" s="193"/>
    </row>
    <row r="394" spans="1:7" ht="12.75">
      <c r="A394" s="193"/>
      <c r="B394" s="193"/>
      <c r="C394" s="193"/>
      <c r="D394" s="193"/>
      <c r="E394" s="200"/>
      <c r="F394" s="193"/>
      <c r="G394" s="193"/>
    </row>
    <row r="395" spans="1:7" ht="12.75">
      <c r="A395" s="193"/>
      <c r="B395" s="193"/>
      <c r="C395" s="193"/>
      <c r="D395" s="193"/>
      <c r="E395" s="200"/>
      <c r="F395" s="193"/>
      <c r="G395" s="193"/>
    </row>
    <row r="396" spans="1:7" ht="12.75">
      <c r="A396" s="193"/>
      <c r="B396" s="193"/>
      <c r="C396" s="193"/>
      <c r="D396" s="193"/>
      <c r="E396" s="200"/>
      <c r="F396" s="193"/>
      <c r="G396" s="193"/>
    </row>
    <row r="397" spans="1:7" ht="12.75">
      <c r="A397" s="193"/>
      <c r="B397" s="193"/>
      <c r="C397" s="193"/>
      <c r="D397" s="193"/>
      <c r="E397" s="200"/>
      <c r="F397" s="193"/>
      <c r="G397" s="193"/>
    </row>
    <row r="398" spans="1:7" ht="12.75">
      <c r="A398" s="193"/>
      <c r="B398" s="193"/>
      <c r="C398" s="193"/>
      <c r="D398" s="193"/>
      <c r="E398" s="200"/>
      <c r="F398" s="193"/>
      <c r="G398" s="193"/>
    </row>
    <row r="399" spans="1:7" ht="12.75">
      <c r="A399" s="193"/>
      <c r="B399" s="193"/>
      <c r="C399" s="193"/>
      <c r="D399" s="193"/>
      <c r="E399" s="200"/>
      <c r="F399" s="193"/>
      <c r="G399" s="193"/>
    </row>
    <row r="400" spans="1:7" ht="12.75">
      <c r="A400" s="193"/>
      <c r="B400" s="193"/>
      <c r="C400" s="193"/>
      <c r="D400" s="193"/>
      <c r="E400" s="200"/>
      <c r="F400" s="193"/>
      <c r="G400" s="193"/>
    </row>
    <row r="401" spans="1:7" ht="12.75">
      <c r="A401" s="193"/>
      <c r="B401" s="193"/>
      <c r="C401" s="193"/>
      <c r="D401" s="193"/>
      <c r="E401" s="200"/>
      <c r="F401" s="193"/>
      <c r="G401" s="193"/>
    </row>
  </sheetData>
  <mergeCells count="210">
    <mergeCell ref="A1:G1"/>
    <mergeCell ref="A3:B3"/>
    <mergeCell ref="A4:B4"/>
    <mergeCell ref="E4:G4"/>
    <mergeCell ref="C9:G9"/>
    <mergeCell ref="C10:D10"/>
    <mergeCell ref="C11:D11"/>
    <mergeCell ref="C13:D13"/>
    <mergeCell ref="C24:G24"/>
    <mergeCell ref="C26:G26"/>
    <mergeCell ref="C30:G30"/>
    <mergeCell ref="C31:D31"/>
    <mergeCell ref="C32:D32"/>
    <mergeCell ref="C34:G34"/>
    <mergeCell ref="C14:D14"/>
    <mergeCell ref="C18:G18"/>
    <mergeCell ref="C19:D19"/>
    <mergeCell ref="C20:D20"/>
    <mergeCell ref="C44:G44"/>
    <mergeCell ref="C45:D45"/>
    <mergeCell ref="C46:D46"/>
    <mergeCell ref="C48:G48"/>
    <mergeCell ref="C49:D49"/>
    <mergeCell ref="C50:D50"/>
    <mergeCell ref="C35:D35"/>
    <mergeCell ref="C37:G37"/>
    <mergeCell ref="C38:D38"/>
    <mergeCell ref="C40:G40"/>
    <mergeCell ref="C41:D41"/>
    <mergeCell ref="C42:D42"/>
    <mergeCell ref="C65:D65"/>
    <mergeCell ref="C67:D67"/>
    <mergeCell ref="C68:D68"/>
    <mergeCell ref="C70:D70"/>
    <mergeCell ref="C71:D71"/>
    <mergeCell ref="C52:G52"/>
    <mergeCell ref="C53:D53"/>
    <mergeCell ref="C54:D54"/>
    <mergeCell ref="C56:G56"/>
    <mergeCell ref="C57:D57"/>
    <mergeCell ref="C58:D58"/>
    <mergeCell ref="C87:D87"/>
    <mergeCell ref="C88:D88"/>
    <mergeCell ref="C90:G90"/>
    <mergeCell ref="C91:D91"/>
    <mergeCell ref="C92:D92"/>
    <mergeCell ref="C94:G94"/>
    <mergeCell ref="C75:G75"/>
    <mergeCell ref="C76:D76"/>
    <mergeCell ref="C77:D77"/>
    <mergeCell ref="C79:G79"/>
    <mergeCell ref="C81:G81"/>
    <mergeCell ref="C83:G83"/>
    <mergeCell ref="C84:G84"/>
    <mergeCell ref="C86:G86"/>
    <mergeCell ref="C103:D103"/>
    <mergeCell ref="C104:D104"/>
    <mergeCell ref="C105:D105"/>
    <mergeCell ref="C107:D107"/>
    <mergeCell ref="C108:D108"/>
    <mergeCell ref="C109:D109"/>
    <mergeCell ref="C95:D95"/>
    <mergeCell ref="C96:D96"/>
    <mergeCell ref="C98:G98"/>
    <mergeCell ref="C99:D99"/>
    <mergeCell ref="C100:D100"/>
    <mergeCell ref="C102:D102"/>
    <mergeCell ref="C119:D119"/>
    <mergeCell ref="C120:D120"/>
    <mergeCell ref="C122:G122"/>
    <mergeCell ref="C123:D123"/>
    <mergeCell ref="C124:D124"/>
    <mergeCell ref="C126:G126"/>
    <mergeCell ref="C111:D111"/>
    <mergeCell ref="C112:D112"/>
    <mergeCell ref="C113:D113"/>
    <mergeCell ref="C115:D115"/>
    <mergeCell ref="C116:D116"/>
    <mergeCell ref="C118:G118"/>
    <mergeCell ref="C135:D135"/>
    <mergeCell ref="C137:G137"/>
    <mergeCell ref="C138:D138"/>
    <mergeCell ref="C139:D139"/>
    <mergeCell ref="C141:G141"/>
    <mergeCell ref="C142:D142"/>
    <mergeCell ref="C127:D127"/>
    <mergeCell ref="C128:D128"/>
    <mergeCell ref="C130:G130"/>
    <mergeCell ref="C131:D131"/>
    <mergeCell ref="C133:G133"/>
    <mergeCell ref="C134:D134"/>
    <mergeCell ref="C154:D154"/>
    <mergeCell ref="C155:D155"/>
    <mergeCell ref="C157:G157"/>
    <mergeCell ref="C158:D158"/>
    <mergeCell ref="C160:G160"/>
    <mergeCell ref="C161:D161"/>
    <mergeCell ref="C144:D144"/>
    <mergeCell ref="C145:D145"/>
    <mergeCell ref="C147:G147"/>
    <mergeCell ref="C149:G149"/>
    <mergeCell ref="C151:G151"/>
    <mergeCell ref="C153:G153"/>
    <mergeCell ref="C171:D171"/>
    <mergeCell ref="C172:D172"/>
    <mergeCell ref="C174:D174"/>
    <mergeCell ref="C175:D175"/>
    <mergeCell ref="C177:G177"/>
    <mergeCell ref="C178:D178"/>
    <mergeCell ref="C163:G163"/>
    <mergeCell ref="C164:D164"/>
    <mergeCell ref="C165:D165"/>
    <mergeCell ref="C167:G167"/>
    <mergeCell ref="C168:D168"/>
    <mergeCell ref="C170:G170"/>
    <mergeCell ref="C188:D188"/>
    <mergeCell ref="C190:G190"/>
    <mergeCell ref="C191:D191"/>
    <mergeCell ref="C193:G193"/>
    <mergeCell ref="C194:D194"/>
    <mergeCell ref="C195:D195"/>
    <mergeCell ref="C180:G180"/>
    <mergeCell ref="C181:D181"/>
    <mergeCell ref="C183:G183"/>
    <mergeCell ref="C184:D184"/>
    <mergeCell ref="C186:G186"/>
    <mergeCell ref="C187:D187"/>
    <mergeCell ref="C205:D205"/>
    <mergeCell ref="C207:G207"/>
    <mergeCell ref="C208:D208"/>
    <mergeCell ref="C209:D209"/>
    <mergeCell ref="C211:G211"/>
    <mergeCell ref="C212:D212"/>
    <mergeCell ref="C197:G197"/>
    <mergeCell ref="C198:D198"/>
    <mergeCell ref="C199:D199"/>
    <mergeCell ref="C201:G201"/>
    <mergeCell ref="C202:D202"/>
    <mergeCell ref="C204:G204"/>
    <mergeCell ref="C222:D222"/>
    <mergeCell ref="C223:D223"/>
    <mergeCell ref="C225:G225"/>
    <mergeCell ref="C226:G226"/>
    <mergeCell ref="C227:D227"/>
    <mergeCell ref="C229:G229"/>
    <mergeCell ref="C214:G214"/>
    <mergeCell ref="C215:D215"/>
    <mergeCell ref="C216:D216"/>
    <mergeCell ref="C218:G218"/>
    <mergeCell ref="C219:D219"/>
    <mergeCell ref="C221:G221"/>
    <mergeCell ref="C238:D238"/>
    <mergeCell ref="C240:D240"/>
    <mergeCell ref="C242:D242"/>
    <mergeCell ref="C244:D244"/>
    <mergeCell ref="C246:D246"/>
    <mergeCell ref="C247:D247"/>
    <mergeCell ref="C230:D230"/>
    <mergeCell ref="C232:G232"/>
    <mergeCell ref="C233:D233"/>
    <mergeCell ref="C234:D234"/>
    <mergeCell ref="C236:G236"/>
    <mergeCell ref="C237:D237"/>
    <mergeCell ref="C258:G258"/>
    <mergeCell ref="C259:D259"/>
    <mergeCell ref="C260:D260"/>
    <mergeCell ref="C262:G262"/>
    <mergeCell ref="C263:D263"/>
    <mergeCell ref="C265:G265"/>
    <mergeCell ref="C249:D249"/>
    <mergeCell ref="C251:G251"/>
    <mergeCell ref="C252:D252"/>
    <mergeCell ref="C254:G254"/>
    <mergeCell ref="C255:D255"/>
    <mergeCell ref="C256:D256"/>
    <mergeCell ref="C275:D275"/>
    <mergeCell ref="C277:G277"/>
    <mergeCell ref="C278:D278"/>
    <mergeCell ref="C280:G280"/>
    <mergeCell ref="C281:D281"/>
    <mergeCell ref="C283:G283"/>
    <mergeCell ref="C266:D266"/>
    <mergeCell ref="C268:G268"/>
    <mergeCell ref="C269:D269"/>
    <mergeCell ref="C271:G271"/>
    <mergeCell ref="C272:D272"/>
    <mergeCell ref="C274:G274"/>
    <mergeCell ref="C294:G294"/>
    <mergeCell ref="C295:D295"/>
    <mergeCell ref="C297:G297"/>
    <mergeCell ref="C299:G299"/>
    <mergeCell ref="C301:G301"/>
    <mergeCell ref="C303:G303"/>
    <mergeCell ref="C284:D284"/>
    <mergeCell ref="C286:G286"/>
    <mergeCell ref="C287:D287"/>
    <mergeCell ref="C289:G289"/>
    <mergeCell ref="C290:D290"/>
    <mergeCell ref="C292:G292"/>
    <mergeCell ref="C323:G323"/>
    <mergeCell ref="C325:G325"/>
    <mergeCell ref="C327:G327"/>
    <mergeCell ref="C305:G305"/>
    <mergeCell ref="C307:G307"/>
    <mergeCell ref="C309:G309"/>
    <mergeCell ref="C311:G311"/>
    <mergeCell ref="C315:G315"/>
    <mergeCell ref="C317:G317"/>
    <mergeCell ref="C319:G319"/>
    <mergeCell ref="C321:G3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FRYDL</dc:creator>
  <cp:keywords/>
  <dc:description/>
  <cp:lastModifiedBy>stverak</cp:lastModifiedBy>
  <dcterms:created xsi:type="dcterms:W3CDTF">2016-05-01T15:23:24Z</dcterms:created>
  <dcterms:modified xsi:type="dcterms:W3CDTF">2016-05-06T06:45:46Z</dcterms:modified>
  <cp:category/>
  <cp:version/>
  <cp:contentType/>
  <cp:contentStatus/>
</cp:coreProperties>
</file>