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60" windowWidth="28515" windowHeight="1231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'Rekapitulace'!$G$19</definedName>
    <definedName name="Dodavka0">'Položky'!#REF!</definedName>
    <definedName name="HSV">'Rekapitulace'!$E$19</definedName>
    <definedName name="HSV0">'Položky'!#REF!</definedName>
    <definedName name="HZS">'Rekapitulace'!$I$19</definedName>
    <definedName name="HZS0">'Položky'!#REF!</definedName>
    <definedName name="JKSO">'Krycí list'!$G$2</definedName>
    <definedName name="MJ">'Krycí list'!$G$5</definedName>
    <definedName name="Mont">'Rekapitulace'!$H$19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'Položky'!$A$1:$G$139</definedName>
    <definedName name="_xlnm.Print_Area" localSheetId="1">'Rekapitulace'!$A$1:$I$33</definedName>
    <definedName name="PocetMJ">'Krycí list'!$G$6</definedName>
    <definedName name="Poznamka">'Krycí list'!$B$37</definedName>
    <definedName name="Projektant">'Krycí list'!$C$8</definedName>
    <definedName name="PSV">'Rekapitulace'!$F$19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'Rekapitulace'!$H$32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fullCalcOnLoad="1"/>
</workbook>
</file>

<file path=xl/sharedStrings.xml><?xml version="1.0" encoding="utf-8"?>
<sst xmlns="http://schemas.openxmlformats.org/spreadsheetml/2006/main" count="502" uniqueCount="338">
  <si>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</si>
  <si>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</si>
  <si>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</si>
  <si>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</si>
  <si>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</si>
  <si>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</si>
  <si>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</si>
  <si>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</si>
  <si>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</si>
  <si>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</si>
  <si>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</si>
  <si>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</si>
  <si>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</si>
  <si>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</si>
  <si>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</si>
  <si>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</si>
  <si>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</si>
  <si>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</si>
  <si>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</si>
  <si>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</si>
  <si>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</si>
  <si>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</si>
  <si>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</si>
  <si>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</si>
  <si>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</si>
  <si>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</si>
  <si>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</si>
  <si>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</si>
  <si>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</si>
  <si>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</si>
  <si>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</si>
  <si>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</si>
  <si>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</si>
  <si>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</si>
  <si>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</si>
  <si>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</si>
  <si>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</si>
  <si>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</si>
  <si>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</si>
  <si>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</si>
  <si>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</si>
  <si>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</si>
  <si>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</si>
  <si>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</si>
  <si>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</si>
  <si>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</si>
  <si>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</si>
  <si>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</si>
  <si>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</si>
  <si>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</si>
  <si>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</si>
  <si>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</si>
  <si>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</si>
  <si>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</si>
  <si>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</si>
  <si>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</si>
  <si>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</si>
  <si>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</si>
  <si>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</si>
  <si>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</si>
  <si>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</si>
  <si>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</si>
  <si>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</si>
  <si>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</si>
  <si>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</si>
  <si>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</si>
  <si>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</si>
  <si>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</si>
  <si>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</si>
  <si>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</si>
  <si>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</si>
  <si>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</si>
  <si>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</si>
  <si>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</si>
  <si>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</si>
  <si>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SLEPÝ ROZPOČET</t>
  </si>
  <si>
    <t>Slepý rozpočet</t>
  </si>
  <si>
    <t>15-06</t>
  </si>
  <si>
    <t>Škoní jídelna, oprava části 1.NP (varny)</t>
  </si>
  <si>
    <t>D.1.4.3</t>
  </si>
  <si>
    <t>Instalace TZB varny</t>
  </si>
  <si>
    <t>010</t>
  </si>
  <si>
    <t>Dodávka a montáž TZB</t>
  </si>
  <si>
    <t>4</t>
  </si>
  <si>
    <t>Vodorovné konstrukce</t>
  </si>
  <si>
    <t>411387531R00</t>
  </si>
  <si>
    <t xml:space="preserve">Zabetonování otvorů 0,25 m2 ve stropech a klenbách </t>
  </si>
  <si>
    <t>kus</t>
  </si>
  <si>
    <t>61</t>
  </si>
  <si>
    <t>Upravy povrchů vnitřní</t>
  </si>
  <si>
    <t>612403399R00</t>
  </si>
  <si>
    <t xml:space="preserve">Hrubá výplň rýh ve stěnách maltou </t>
  </si>
  <si>
    <t>m2</t>
  </si>
  <si>
    <t>96</t>
  </si>
  <si>
    <t>Bourání konstrukcí</t>
  </si>
  <si>
    <t>969021111R00</t>
  </si>
  <si>
    <t xml:space="preserve">Vybourání kanalizačního potrubí DN do 100 mm </t>
  </si>
  <si>
    <t>m</t>
  </si>
  <si>
    <t>969021121R00</t>
  </si>
  <si>
    <t xml:space="preserve">Vybourání kanalizačního potrubí DN do 200 mm </t>
  </si>
  <si>
    <t>97</t>
  </si>
  <si>
    <t>Prorážení otvorů</t>
  </si>
  <si>
    <t>972012211R00</t>
  </si>
  <si>
    <t xml:space="preserve">Vybourání otvorů strop pl. 0,09 m2, nad 12cm </t>
  </si>
  <si>
    <t>974031143R00</t>
  </si>
  <si>
    <t xml:space="preserve">Vysekání rýh ve zdi cihelné 7 x 10 cm </t>
  </si>
  <si>
    <t>974031144R00</t>
  </si>
  <si>
    <t xml:space="preserve">Vysekání rýh ve zdi cihelné 7 x 15 cm </t>
  </si>
  <si>
    <t>974031153R00</t>
  </si>
  <si>
    <t xml:space="preserve">Vysekání rýh ve zdi cihelné 10 x 10 cm </t>
  </si>
  <si>
    <t>713</t>
  </si>
  <si>
    <t>Izolace tepelné</t>
  </si>
  <si>
    <t>722181212RT7</t>
  </si>
  <si>
    <t>Izolace návl.polyethylénová tl. stěny 9 mm vnitřní průměr 22 mm</t>
  </si>
  <si>
    <t>722181212RT8</t>
  </si>
  <si>
    <t>Izolace návl.polyethylénová tl. stěny 9 mm vnitřní průměr 25 mm</t>
  </si>
  <si>
    <t>722181213RT7</t>
  </si>
  <si>
    <t>Izolace návl.polyethylénová tl. stěny 13 mm vnitřní průměr 22 mm</t>
  </si>
  <si>
    <t>722181213RU1</t>
  </si>
  <si>
    <t>Izolace návl.polyethylénová tl. stěny 13 mm vnitřní průměr 32 mm</t>
  </si>
  <si>
    <t>722181213RV9</t>
  </si>
  <si>
    <t>Izolace návl.polyethylénová tl. stěny 13 mm vnitřní průměr 40 mm</t>
  </si>
  <si>
    <t>28377670</t>
  </si>
  <si>
    <t>Páska samolepicí š. 38 mm, dl. 20m</t>
  </si>
  <si>
    <t>28377691.F</t>
  </si>
  <si>
    <t>Lepidlo na polyet.návl.izolaci 500 ml</t>
  </si>
  <si>
    <t>998713201R00</t>
  </si>
  <si>
    <t xml:space="preserve">Přesun hmot pro izolace tepelné, výšky do 6 m </t>
  </si>
  <si>
    <t>721</t>
  </si>
  <si>
    <t>Vnitřní kanalizace</t>
  </si>
  <si>
    <t>721110915R00</t>
  </si>
  <si>
    <t xml:space="preserve">Oprava - propojení dosavadního potrubí DN 100 </t>
  </si>
  <si>
    <t>721110917R00</t>
  </si>
  <si>
    <t xml:space="preserve">Oprava - propojení dosavadního potrubí DN 150 </t>
  </si>
  <si>
    <t>721176103R00</t>
  </si>
  <si>
    <t xml:space="preserve">Potrubí HT připojovací DN 50 x 1,8 mm </t>
  </si>
  <si>
    <t>721176104R00</t>
  </si>
  <si>
    <t xml:space="preserve">Potrubí HT připojovací D 75 x 1,9 mm </t>
  </si>
  <si>
    <t>721176105R00</t>
  </si>
  <si>
    <t xml:space="preserve">Potrubí HT připojovací DN 100 x 2,7 mm </t>
  </si>
  <si>
    <t>721176135R00</t>
  </si>
  <si>
    <t xml:space="preserve">Potrubí HT svodné (ležaté) zavěšené D 110 x 2,7 mm </t>
  </si>
  <si>
    <t>721176136R00</t>
  </si>
  <si>
    <t xml:space="preserve">Potrubí HT svodné (ležaté) zavěšené D 125 x 3,1 mm </t>
  </si>
  <si>
    <t>721176137R00</t>
  </si>
  <si>
    <t xml:space="preserve">Potrubí HT svodné (ležaté) zavěšené D 150 x 3,9 mm </t>
  </si>
  <si>
    <t>721194105R00</t>
  </si>
  <si>
    <t xml:space="preserve">Vyvedení odpadních výpustek D 50 x 1,8 </t>
  </si>
  <si>
    <t>721194109R00</t>
  </si>
  <si>
    <t xml:space="preserve">Vyvedení odpadních výpustek D 110 x 2,3 </t>
  </si>
  <si>
    <t>721219116RZ3</t>
  </si>
  <si>
    <t xml:space="preserve">MTŽ žlab odtokových - gastro, plocha 1,0m2 </t>
  </si>
  <si>
    <t>721290111R00</t>
  </si>
  <si>
    <t xml:space="preserve">Zkouška těsnosti kanalizace vodou DN 125 </t>
  </si>
  <si>
    <t>722181118R00</t>
  </si>
  <si>
    <t xml:space="preserve">Ochrana potrubí plstěnými pásy DN 100 </t>
  </si>
  <si>
    <t>55161603.RZ3</t>
  </si>
  <si>
    <t>Sifon dřezový pro kuch.dřezy nerezové, DN 50</t>
  </si>
  <si>
    <t>55161604.RZ3</t>
  </si>
  <si>
    <t>Sifon pro konvektomat - hadicový DN 50</t>
  </si>
  <si>
    <t>55162827.RZ3</t>
  </si>
  <si>
    <t>Vpusť nerezová teleskopická 157 svislá, DN 100</t>
  </si>
  <si>
    <t>55232222.RZ3</t>
  </si>
  <si>
    <t>Žlab nerezový, hl.60mm - 300x2030 pro vpusť 157</t>
  </si>
  <si>
    <t>55232223.RZ3</t>
  </si>
  <si>
    <t>Rošt nerezový protiskluzový - 300x499, mřížkový</t>
  </si>
  <si>
    <t>998721201R00</t>
  </si>
  <si>
    <t xml:space="preserve">Přesun hmot pro vnitřní kanalizaci, výšky do 6 m </t>
  </si>
  <si>
    <t>722</t>
  </si>
  <si>
    <t>Vnitřní vodovod</t>
  </si>
  <si>
    <t>722155113R00</t>
  </si>
  <si>
    <t xml:space="preserve">Potrubí ohebné nerez. vlnovcové Eurotis TFA DN 15 </t>
  </si>
  <si>
    <t>722172331R00</t>
  </si>
  <si>
    <t xml:space="preserve">Potrubí z PPR PN 20, D 20x3,4 mm </t>
  </si>
  <si>
    <t>722172332R00</t>
  </si>
  <si>
    <t xml:space="preserve">Potrubí z PPR, PN 20, D 25x4,2 mm </t>
  </si>
  <si>
    <t>722172333R00</t>
  </si>
  <si>
    <t xml:space="preserve">Potrubí z PPR, PN 20, D 32x5,4 mm </t>
  </si>
  <si>
    <t>722172334R00</t>
  </si>
  <si>
    <t xml:space="preserve">Potrubí z PPR, PN 20, D 40x6,7 mm </t>
  </si>
  <si>
    <t>722190401R00</t>
  </si>
  <si>
    <t xml:space="preserve">Vyvedení a upevnění výpustek DN 15 </t>
  </si>
  <si>
    <t>722190402R00</t>
  </si>
  <si>
    <t xml:space="preserve">Vyvedení a upevnění výpustek DN 20 </t>
  </si>
  <si>
    <t>722229101R00</t>
  </si>
  <si>
    <t xml:space="preserve">Montáž vodovodních armatur,1závit, G 1/2 </t>
  </si>
  <si>
    <t>722229102R00</t>
  </si>
  <si>
    <t xml:space="preserve">Montáž vodovodních armatur,1závit, G 3/4 </t>
  </si>
  <si>
    <t>722239101R00</t>
  </si>
  <si>
    <t xml:space="preserve">Montáž vodovodních armatur 2závity, G 1/2 </t>
  </si>
  <si>
    <t>722239102R00</t>
  </si>
  <si>
    <t xml:space="preserve">Montáž vodovodních armatur 2závity, G 3/4 </t>
  </si>
  <si>
    <t>722239103R00</t>
  </si>
  <si>
    <t xml:space="preserve">Montáž vodovodních armatur 2závity, G 1 </t>
  </si>
  <si>
    <t>722290224RZ3</t>
  </si>
  <si>
    <t xml:space="preserve">Zkouška tlaku vodov.potrubí do DN 50 </t>
  </si>
  <si>
    <t>722290231RZ3</t>
  </si>
  <si>
    <t xml:space="preserve">Proplach a dezinfekce vodovod.potrubí do DN 40 </t>
  </si>
  <si>
    <t>725813115RZ3</t>
  </si>
  <si>
    <t>Ventil roh se sítkem DN 15/10g vč.montáže</t>
  </si>
  <si>
    <t>732339102R00</t>
  </si>
  <si>
    <t xml:space="preserve">Montáž nádoby expanzní tlakové 25 l. </t>
  </si>
  <si>
    <t>soubor</t>
  </si>
  <si>
    <t>732420911R00</t>
  </si>
  <si>
    <t xml:space="preserve">Zpětná montáž čerpadla oběh.spirálního DN 25 </t>
  </si>
  <si>
    <t>28654072.A.RZ3</t>
  </si>
  <si>
    <t>Žlab nosný pozinkovaný d 20 mm</t>
  </si>
  <si>
    <t>28654074.A.RZ3</t>
  </si>
  <si>
    <t>Žlab nosný pozinkovaný d 25 mm</t>
  </si>
  <si>
    <t>28654076.A.RZ3</t>
  </si>
  <si>
    <t>Žlab nosný pozinkovaný d 32 mm</t>
  </si>
  <si>
    <t>28654078.A.RZ3</t>
  </si>
  <si>
    <t>Žlab nosný pozinkovaný d 40 mm</t>
  </si>
  <si>
    <t>42266554.A</t>
  </si>
  <si>
    <t>Filtr závitový 1" pro rozvod vody</t>
  </si>
  <si>
    <t>48466604.RZ3</t>
  </si>
  <si>
    <t>Nádoba expanzní N 25/10bar</t>
  </si>
  <si>
    <t>551100041</t>
  </si>
  <si>
    <t>Kohout kulový voda  3/4"</t>
  </si>
  <si>
    <t>551100042</t>
  </si>
  <si>
    <t>Kohout kulový voda 1"</t>
  </si>
  <si>
    <t>55111360</t>
  </si>
  <si>
    <t>KE-271 kulový kohout vypouštěcí DN15</t>
  </si>
  <si>
    <t>55111380</t>
  </si>
  <si>
    <t>KE-233 kulový kohout zahradní páka DN15</t>
  </si>
  <si>
    <t>55111401</t>
  </si>
  <si>
    <t>TE-1847 pojistný ventil DN20</t>
  </si>
  <si>
    <t>55141106</t>
  </si>
  <si>
    <t>Ventil rohový pračkový se zpět.klapkou 1/2" x 3/4"</t>
  </si>
  <si>
    <t>998722201R00</t>
  </si>
  <si>
    <t xml:space="preserve">Přesun hmot pro vnitřní vodovod, výšky do 6 m </t>
  </si>
  <si>
    <t>723</t>
  </si>
  <si>
    <t>Vnitřní plynovod</t>
  </si>
  <si>
    <t>230040026R00</t>
  </si>
  <si>
    <t xml:space="preserve">Zhotovení vnějšího závitu "G", DN 1" </t>
  </si>
  <si>
    <t>722155122RZ3</t>
  </si>
  <si>
    <t>Potrubí ohebné nerez. vlnovcové Eurotis TFA DN 20 GAS - žlutá fólie</t>
  </si>
  <si>
    <t>723120804R00</t>
  </si>
  <si>
    <t xml:space="preserve">Demontáž potrubí svařovaného závitového do DN 25 </t>
  </si>
  <si>
    <t>723120805R00</t>
  </si>
  <si>
    <t xml:space="preserve">Demontáž potrubí svařovaného závitového DN 25-50 </t>
  </si>
  <si>
    <t>723164104RT3</t>
  </si>
  <si>
    <t>Montáž potrubí z měděných trubek D 22 mm spoj lisovaný</t>
  </si>
  <si>
    <t>723164105RT3</t>
  </si>
  <si>
    <t>Montáž potrubí z měděných trubek D 28 mm spoj lisovaný</t>
  </si>
  <si>
    <t>723190252R00</t>
  </si>
  <si>
    <t xml:space="preserve">Vyvedení a upevnění plynovodních výpustek DN 20 </t>
  </si>
  <si>
    <t>723190907R00</t>
  </si>
  <si>
    <t xml:space="preserve">Odvzdušnění a napuštění plynového potrubí </t>
  </si>
  <si>
    <t>723190909R00</t>
  </si>
  <si>
    <t xml:space="preserve">Zkouška tlaková  plynového potrubí </t>
  </si>
  <si>
    <t>723229103RZ3</t>
  </si>
  <si>
    <t xml:space="preserve">Montáž plynovod.armatur s 1závitem, G 3/4 </t>
  </si>
  <si>
    <t>19632375</t>
  </si>
  <si>
    <t>Trubka měděná E Cu 99,99 polotvr. 22x1 mm</t>
  </si>
  <si>
    <t>19632696</t>
  </si>
  <si>
    <t>Trubka měděná E Cu 99,99 Supersan tvrdá 28x1,5 mm</t>
  </si>
  <si>
    <t>55113425.A</t>
  </si>
  <si>
    <t>Kohout kulový rohový R783 3/4" plnoprůt.</t>
  </si>
  <si>
    <t>998723201R00</t>
  </si>
  <si>
    <t xml:space="preserve">Přesun hmot pro vnitřní plynovod, výšky do 6 m </t>
  </si>
  <si>
    <t>905      R01</t>
  </si>
  <si>
    <t>Hzs-revize provoz.souboru plyn.zař. Revize provozní</t>
  </si>
  <si>
    <t>hod</t>
  </si>
  <si>
    <t>725</t>
  </si>
  <si>
    <t>Zařizovací předměty</t>
  </si>
  <si>
    <t>725210911R00</t>
  </si>
  <si>
    <t xml:space="preserve">Demontáž a zpět.montáž umyvadla bez výtok.armtur. </t>
  </si>
  <si>
    <t>725310828R00</t>
  </si>
  <si>
    <t xml:space="preserve">Demontáž dřezů 1dílných velkokuchyňských </t>
  </si>
  <si>
    <t>725319201R00</t>
  </si>
  <si>
    <t xml:space="preserve">Montáž ostatních typů dřezů velkokuchyňských </t>
  </si>
  <si>
    <t>725320828R00</t>
  </si>
  <si>
    <t xml:space="preserve">Demontáž dřezů dvojitých velkokuchyňských </t>
  </si>
  <si>
    <t>725329102R00</t>
  </si>
  <si>
    <t xml:space="preserve">Montáž dřezů dvojitých velkokuchyňských </t>
  </si>
  <si>
    <t>725330912R00</t>
  </si>
  <si>
    <t xml:space="preserve">Zpětná montáž výlevky bez nádrže a armatur </t>
  </si>
  <si>
    <t>725820801R00</t>
  </si>
  <si>
    <t xml:space="preserve">Demontáž baterie nástěnné do G 3/4 </t>
  </si>
  <si>
    <t>725829201R00</t>
  </si>
  <si>
    <t xml:space="preserve">Montáž baterie umyv.a dřezové nástěnné chromové </t>
  </si>
  <si>
    <t>725829301R00</t>
  </si>
  <si>
    <t xml:space="preserve">Montáž baterie umyv.a dřezové stojánkové </t>
  </si>
  <si>
    <t>725849200R00</t>
  </si>
  <si>
    <t xml:space="preserve">Montáž baterií sprchových, nastavitelná výška </t>
  </si>
  <si>
    <t>55143122.RZ3</t>
  </si>
  <si>
    <t>Baterie dřezová  150 s prodl.výtokem</t>
  </si>
  <si>
    <t>5514500706.RZ3</t>
  </si>
  <si>
    <t>Baterie dřezová stojánková s tlakovou sprchou</t>
  </si>
  <si>
    <t>551450380</t>
  </si>
  <si>
    <t>Baterie sprchová nástěnná</t>
  </si>
  <si>
    <t>55145100</t>
  </si>
  <si>
    <t>Růžice sprchová jednopolohová</t>
  </si>
  <si>
    <t>55145300</t>
  </si>
  <si>
    <t>Držák sprchy pevný</t>
  </si>
  <si>
    <t>55145353.A.RZ3</t>
  </si>
  <si>
    <t>Hadice sprchová 200 cm jednozámková</t>
  </si>
  <si>
    <t>998725201R00</t>
  </si>
  <si>
    <t xml:space="preserve">Přesun hmot pro zařizovací předměty, výšky do 6 m </t>
  </si>
  <si>
    <t>733</t>
  </si>
  <si>
    <t>Rozvod potrubí</t>
  </si>
  <si>
    <t>733110806R00</t>
  </si>
  <si>
    <t xml:space="preserve">Demontáž potrubí ocelového závitového do DN 15-32 </t>
  </si>
  <si>
    <t>733890803R00</t>
  </si>
  <si>
    <t xml:space="preserve">Přemístění vybouraných hmot - potrubí, H 6 - 24 m </t>
  </si>
  <si>
    <t>t</t>
  </si>
  <si>
    <t>998733201R00</t>
  </si>
  <si>
    <t xml:space="preserve">Přesun hmot pro rozvody potrubí, výšky do 6 m </t>
  </si>
  <si>
    <t>735</t>
  </si>
  <si>
    <t>Otopná tělesa</t>
  </si>
  <si>
    <t>735151821R00</t>
  </si>
  <si>
    <t xml:space="preserve">Demontáž otopných těles panelových 2řadých,1500 mm </t>
  </si>
  <si>
    <t>735191905R00</t>
  </si>
  <si>
    <t xml:space="preserve">Oprava - odvzdušnění otopných těles </t>
  </si>
  <si>
    <t>735191910RZ3</t>
  </si>
  <si>
    <t xml:space="preserve">Napuštění vody do otopného systému </t>
  </si>
  <si>
    <t>735192923R00</t>
  </si>
  <si>
    <t xml:space="preserve">Zpětná montáž otop.těles panel.2řadých,1500 mm </t>
  </si>
  <si>
    <t>48441502</t>
  </si>
  <si>
    <t>Konzola navrtávací 18/120</t>
  </si>
  <si>
    <t>pár</t>
  </si>
  <si>
    <t>998735201R00</t>
  </si>
  <si>
    <t xml:space="preserve">Přesun hmot pro otopná tělesa, výšky do 6 m </t>
  </si>
  <si>
    <t>D96</t>
  </si>
  <si>
    <t>Přesuny suti a vybouraných hmot</t>
  </si>
  <si>
    <t>979017111R00</t>
  </si>
  <si>
    <t xml:space="preserve">Svislé přemístění suti nošením na H do 3,5 m </t>
  </si>
  <si>
    <t>979017191R00</t>
  </si>
  <si>
    <t xml:space="preserve">Příplatek k přemístění suti za dalších H 3,5 m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</si>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</sst>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"/>
    <numFmt numFmtId="166" formatCode="#,##0\ &quot;Kč&quot;"/>
  </numFmts>
  <fonts count="19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3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NumberFormat="1" applyFont="1" applyBorder="1"/>
    <xf numFmtId="0" fontId="4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6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20" xfId="0" applyFont="1" applyBorder="1" applyAlignment="1">
      <alignment horizontal="centerContinuous" vertical="center"/>
    </xf>
    <xf numFmtId="0" fontId="3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1" fillId="2" borderId="22" xfId="0" applyFont="1" applyFill="1" applyBorder="1" applyAlignment="1">
      <alignment horizontal="centerContinuous"/>
    </xf>
    <xf numFmtId="0" fontId="1" fillId="0" borderId="24" xfId="0" applyFont="1" applyBorder="1"/>
    <xf numFmtId="0" fontId="1" fillId="0" borderId="25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6" xfId="0" applyFont="1" applyBorder="1"/>
    <xf numFmtId="0" fontId="1" fillId="0" borderId="25" xfId="0" applyFont="1" applyBorder="1" applyAlignment="1">
      <alignment shrinkToFit="1"/>
    </xf>
    <xf numFmtId="0" fontId="1" fillId="0" borderId="27" xfId="0" applyFont="1" applyBorder="1"/>
    <xf numFmtId="0" fontId="1" fillId="0" borderId="12" xfId="0" applyFont="1" applyBorder="1"/>
    <xf numFmtId="0" fontId="1" fillId="0" borderId="0" xfId="0" applyFont="1" applyBorder="1"/>
    <xf numFmtId="0" fontId="1" fillId="0" borderId="28" xfId="0" applyFont="1" applyBorder="1" applyAlignment="1">
      <alignment horizontal="center" shrinkToFit="1"/>
    </xf>
    <xf numFmtId="0" fontId="1" fillId="0" borderId="29" xfId="0" applyFont="1" applyBorder="1" applyAlignment="1">
      <alignment horizontal="center" shrinkToFit="1"/>
    </xf>
    <xf numFmtId="3" fontId="1" fillId="0" borderId="30" xfId="0" applyNumberFormat="1" applyFont="1" applyBorder="1"/>
    <xf numFmtId="0" fontId="1" fillId="0" borderId="28" xfId="0" applyFont="1" applyBorder="1"/>
    <xf numFmtId="3" fontId="1" fillId="0" borderId="31" xfId="0" applyNumberFormat="1" applyFont="1" applyBorder="1"/>
    <xf numFmtId="0" fontId="1" fillId="0" borderId="29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4" xfId="0" applyFont="1" applyBorder="1"/>
    <xf numFmtId="0" fontId="1" fillId="0" borderId="35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165" fontId="1" fillId="0" borderId="40" xfId="0" applyNumberFormat="1" applyFont="1" applyBorder="1" applyAlignment="1">
      <alignment horizontal="right"/>
    </xf>
    <xf numFmtId="0" fontId="1" fillId="0" borderId="40" xfId="0" applyFont="1" applyBorder="1"/>
    <xf numFmtId="166" fontId="1" fillId="0" borderId="15" xfId="0" applyNumberFormat="1" applyFont="1" applyBorder="1" applyAlignment="1">
      <alignment horizontal="right" indent="2"/>
    </xf>
    <xf numFmtId="166" fontId="1" fillId="0" borderId="16" xfId="0" applyNumberFormat="1" applyFont="1" applyBorder="1" applyAlignment="1">
      <alignment horizontal="right" indent="2"/>
    </xf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31" xfId="0" applyFont="1" applyFill="1" applyBorder="1"/>
    <xf numFmtId="0" fontId="6" fillId="2" borderId="29" xfId="0" applyFont="1" applyFill="1" applyBorder="1"/>
    <xf numFmtId="166" fontId="6" fillId="2" borderId="41" xfId="0" applyNumberFormat="1" applyFont="1" applyFill="1" applyBorder="1" applyAlignment="1">
      <alignment horizontal="right" indent="2"/>
    </xf>
    <xf numFmtId="166" fontId="6" fillId="2" borderId="42" xfId="0" applyNumberFormat="1" applyFont="1" applyFill="1" applyBorder="1" applyAlignment="1">
      <alignment horizontal="right" indent="2"/>
    </xf>
    <xf numFmtId="0" fontId="7" fillId="0" borderId="0" xfId="0" applyFont="1"/>
    <xf numFmtId="0" fontId="0" fillId="0" borderId="0" xfId="0" applyAlignment="1">
      <alignment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" fillId="0" borderId="43" xfId="20" applyFont="1" applyBorder="1" applyAlignment="1">
      <alignment horizontal="center"/>
      <protection/>
    </xf>
    <xf numFmtId="0" fontId="1" fillId="0" borderId="44" xfId="20" applyFont="1" applyBorder="1" applyAlignment="1">
      <alignment horizontal="center"/>
      <protection/>
    </xf>
    <xf numFmtId="49" fontId="3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0" fontId="1" fillId="0" borderId="48" xfId="20" applyFont="1" applyBorder="1" applyAlignment="1">
      <alignment horizontal="center"/>
      <protection/>
    </xf>
    <xf numFmtId="0" fontId="1" fillId="0" borderId="49" xfId="20" applyFont="1" applyBorder="1" applyAlignment="1">
      <alignment horizontal="center"/>
      <protection/>
    </xf>
    <xf numFmtId="49" fontId="3" fillId="0" borderId="50" xfId="20" applyNumberFormat="1" applyFont="1" applyBorder="1">
      <alignment/>
      <protection/>
    </xf>
    <xf numFmtId="49" fontId="1" fillId="0" borderId="50" xfId="20" applyNumberFormat="1" applyFont="1" applyBorder="1">
      <alignment/>
      <protection/>
    </xf>
    <xf numFmtId="49" fontId="1" fillId="0" borderId="50" xfId="20" applyNumberFormat="1" applyFont="1" applyBorder="1" applyAlignment="1">
      <alignment horizontal="right"/>
      <protection/>
    </xf>
    <xf numFmtId="0" fontId="1" fillId="0" borderId="51" xfId="20" applyFont="1" applyBorder="1" applyAlignment="1">
      <alignment horizontal="left"/>
      <protection/>
    </xf>
    <xf numFmtId="0" fontId="1" fillId="0" borderId="50" xfId="20" applyFont="1" applyBorder="1" applyAlignment="1">
      <alignment horizontal="left"/>
      <protection/>
    </xf>
    <xf numFmtId="0" fontId="1" fillId="0" borderId="52" xfId="20" applyFont="1" applyBorder="1" applyAlignment="1">
      <alignment horizontal="lef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4" fillId="0" borderId="0" xfId="0" applyFont="1" applyBorder="1"/>
    <xf numFmtId="3" fontId="1" fillId="0" borderId="35" xfId="0" applyNumberFormat="1" applyFont="1" applyBorder="1"/>
    <xf numFmtId="0" fontId="3" fillId="2" borderId="21" xfId="0" applyFont="1" applyFill="1" applyBorder="1"/>
    <xf numFmtId="0" fontId="3" fillId="2" borderId="22" xfId="0" applyFont="1" applyFill="1" applyBorder="1"/>
    <xf numFmtId="3" fontId="3" fillId="2" borderId="23" xfId="0" applyNumberFormat="1" applyFont="1" applyFill="1" applyBorder="1"/>
    <xf numFmtId="3" fontId="3" fillId="2" borderId="53" xfId="0" applyNumberFormat="1" applyFont="1" applyFill="1" applyBorder="1"/>
    <xf numFmtId="3" fontId="3" fillId="2" borderId="54" xfId="0" applyNumberFormat="1" applyFont="1" applyFill="1" applyBorder="1"/>
    <xf numFmtId="3" fontId="3" fillId="2" borderId="55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3" xfId="0" applyFont="1" applyFill="1" applyBorder="1"/>
    <xf numFmtId="0" fontId="3" fillId="2" borderId="56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3" xfId="0" applyNumberFormat="1" applyFont="1" applyFill="1" applyBorder="1" applyAlignment="1">
      <alignment horizontal="right"/>
    </xf>
    <xf numFmtId="0" fontId="1" fillId="0" borderId="17" xfId="0" applyFont="1" applyBorder="1"/>
    <xf numFmtId="3" fontId="1" fillId="0" borderId="26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31" xfId="0" applyFont="1" applyFill="1" applyBorder="1"/>
    <xf numFmtId="0" fontId="1" fillId="2" borderId="31" xfId="0" applyFont="1" applyFill="1" applyBorder="1"/>
    <xf numFmtId="4" fontId="1" fillId="2" borderId="42" xfId="0" applyNumberFormat="1" applyFont="1" applyFill="1" applyBorder="1"/>
    <xf numFmtId="4" fontId="1" fillId="2" borderId="28" xfId="0" applyNumberFormat="1" applyFont="1" applyFill="1" applyBorder="1"/>
    <xf numFmtId="4" fontId="1" fillId="2" borderId="31" xfId="0" applyNumberFormat="1" applyFont="1" applyFill="1" applyBorder="1"/>
    <xf numFmtId="3" fontId="3" fillId="2" borderId="31" xfId="0" applyNumberFormat="1" applyFont="1" applyFill="1" applyBorder="1" applyAlignment="1">
      <alignment horizontal="right"/>
    </xf>
    <xf numFmtId="3" fontId="3" fillId="2" borderId="42" xfId="0" applyNumberFormat="1" applyFont="1" applyFill="1" applyBorder="1" applyAlignment="1">
      <alignment horizontal="right"/>
    </xf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11" fillId="0" borderId="0" xfId="20" applyFont="1" applyAlignment="1">
      <alignment horizontal="center"/>
      <protection/>
    </xf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4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49" fontId="1" fillId="0" borderId="48" xfId="20" applyNumberFormat="1" applyFont="1" applyBorder="1" applyAlignment="1">
      <alignment horizontal="center"/>
      <protection/>
    </xf>
    <xf numFmtId="0" fontId="1" fillId="0" borderId="50" xfId="20" applyFont="1" applyBorder="1">
      <alignment/>
      <protection/>
    </xf>
    <xf numFmtId="0" fontId="1" fillId="0" borderId="51" xfId="20" applyFont="1" applyBorder="1" applyAlignment="1">
      <alignment horizontal="center" shrinkToFit="1"/>
      <protection/>
    </xf>
    <xf numFmtId="0" fontId="1" fillId="0" borderId="50" xfId="20" applyFont="1" applyBorder="1" applyAlignment="1">
      <alignment horizontal="center" shrinkToFit="1"/>
      <protection/>
    </xf>
    <xf numFmtId="0" fontId="1" fillId="0" borderId="52" xfId="20" applyFont="1" applyBorder="1" applyAlignment="1">
      <alignment horizontal="center" shrinkToFit="1"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57" xfId="20" applyFont="1" applyBorder="1" applyAlignment="1">
      <alignment horizontal="center"/>
      <protection/>
    </xf>
    <xf numFmtId="49" fontId="3" fillId="0" borderId="57" xfId="20" applyNumberFormat="1" applyFont="1" applyBorder="1" applyAlignment="1">
      <alignment horizontal="left"/>
      <protection/>
    </xf>
    <xf numFmtId="0" fontId="3" fillId="0" borderId="15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8" xfId="20" applyFont="1" applyBorder="1" applyAlignment="1">
      <alignment horizontal="center" vertical="top"/>
      <protection/>
    </xf>
    <xf numFmtId="49" fontId="15" fillId="0" borderId="58" xfId="20" applyNumberFormat="1" applyFont="1" applyBorder="1" applyAlignment="1">
      <alignment horizontal="left" vertical="top"/>
      <protection/>
    </xf>
    <xf numFmtId="0" fontId="15" fillId="0" borderId="58" xfId="20" applyFont="1" applyBorder="1" applyAlignment="1">
      <alignment vertical="top" wrapText="1"/>
      <protection/>
    </xf>
    <xf numFmtId="49" fontId="15" fillId="0" borderId="58" xfId="20" applyNumberFormat="1" applyFont="1" applyBorder="1" applyAlignment="1">
      <alignment horizontal="center" shrinkToFit="1"/>
      <protection/>
    </xf>
    <xf numFmtId="4" fontId="15" fillId="0" borderId="58" xfId="20" applyNumberFormat="1" applyFont="1" applyBorder="1" applyAlignment="1">
      <alignment horizontal="right"/>
      <protection/>
    </xf>
    <xf numFmtId="4" fontId="15" fillId="0" borderId="58" xfId="20" applyNumberFormat="1" applyFont="1" applyBorder="1">
      <alignment/>
      <protection/>
    </xf>
    <xf numFmtId="0" fontId="14" fillId="0" borderId="0" xfId="20" applyFont="1">
      <alignment/>
      <protection/>
    </xf>
    <xf numFmtId="0" fontId="1" fillId="2" borderId="10" xfId="20" applyFont="1" applyFill="1" applyBorder="1" applyAlignment="1">
      <alignment horizontal="center"/>
      <protection/>
    </xf>
    <xf numFmtId="49" fontId="16" fillId="2" borderId="10" xfId="20" applyNumberFormat="1" applyFont="1" applyFill="1" applyBorder="1" applyAlignment="1">
      <alignment horizontal="left"/>
      <protection/>
    </xf>
    <xf numFmtId="0" fontId="16" fillId="2" borderId="15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7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57" xfId="0" applyNumberFormat="1" applyFont="1" applyBorder="1"/>
    <xf numFmtId="3" fontId="1" fillId="0" borderId="59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75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010</v>
      </c>
      <c r="D2" s="5" t="str">
        <f>Rekapitulace!G2</f>
        <v>Dodávka a montáž TZB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95" customHeight="1">
      <c r="A5" s="17" t="s">
        <v>79</v>
      </c>
      <c r="B5" s="18"/>
      <c r="C5" s="19" t="s">
        <v>80</v>
      </c>
      <c r="D5" s="20"/>
      <c r="E5" s="18"/>
      <c r="F5" s="13" t="s">
        <v>6</v>
      </c>
      <c r="G5" s="14"/>
    </row>
    <row r="6" spans="1:15" ht="12.9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95" customHeight="1">
      <c r="A7" s="24" t="s">
        <v>77</v>
      </c>
      <c r="B7" s="25"/>
      <c r="C7" s="26" t="s">
        <v>78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30"/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3"/>
      <c r="C9" s="30">
        <f>Projektant</f>
        <v>0</v>
      </c>
      <c r="D9" s="30"/>
      <c r="E9" s="31"/>
      <c r="F9" s="13"/>
      <c r="G9" s="36"/>
      <c r="H9" s="37"/>
    </row>
    <row r="10" spans="1:8" ht="12.75">
      <c r="A10" s="29" t="s">
        <v>14</v>
      </c>
      <c r="B10" s="13"/>
      <c r="C10" s="30"/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/>
      <c r="D11" s="30"/>
      <c r="E11" s="30"/>
      <c r="F11" s="41" t="s">
        <v>16</v>
      </c>
      <c r="G11" s="42" t="s">
        <v>77</v>
      </c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95" customHeight="1">
      <c r="A15" s="57"/>
      <c r="B15" s="58" t="s">
        <v>22</v>
      </c>
      <c r="C15" s="59">
        <f>HSV</f>
        <v>0</v>
      </c>
      <c r="D15" s="60" t="str">
        <f>Rekapitulace!A24</f>
        <v>Ztížené výrobní podmínky</v>
      </c>
      <c r="E15" s="61"/>
      <c r="F15" s="62"/>
      <c r="G15" s="59">
        <f>Rekapitulace!I24</f>
        <v>0</v>
      </c>
    </row>
    <row r="16" spans="1:7" ht="15.95" customHeight="1">
      <c r="A16" s="57" t="s">
        <v>23</v>
      </c>
      <c r="B16" s="58" t="s">
        <v>24</v>
      </c>
      <c r="C16" s="59">
        <f>PSV</f>
        <v>0</v>
      </c>
      <c r="D16" s="9" t="str">
        <f>Rekapitulace!A25</f>
        <v>Oborová přirážka</v>
      </c>
      <c r="E16" s="63"/>
      <c r="F16" s="64"/>
      <c r="G16" s="59">
        <f>Rekapitulace!I25</f>
        <v>0</v>
      </c>
    </row>
    <row r="17" spans="1:7" ht="15.95" customHeight="1">
      <c r="A17" s="57" t="s">
        <v>25</v>
      </c>
      <c r="B17" s="58" t="s">
        <v>26</v>
      </c>
      <c r="C17" s="59">
        <f>Mont</f>
        <v>0</v>
      </c>
      <c r="D17" s="9" t="str">
        <f>Rekapitulace!A26</f>
        <v>Přesun stavebních kapacit</v>
      </c>
      <c r="E17" s="63"/>
      <c r="F17" s="64"/>
      <c r="G17" s="59">
        <f>Rekapitulace!I26</f>
        <v>0</v>
      </c>
    </row>
    <row r="18" spans="1:7" ht="15.95" customHeight="1">
      <c r="A18" s="65" t="s">
        <v>27</v>
      </c>
      <c r="B18" s="66" t="s">
        <v>28</v>
      </c>
      <c r="C18" s="59">
        <f>Dodavka</f>
        <v>0</v>
      </c>
      <c r="D18" s="9" t="str">
        <f>Rekapitulace!A27</f>
        <v>Mimostaveništní doprava</v>
      </c>
      <c r="E18" s="63"/>
      <c r="F18" s="64"/>
      <c r="G18" s="59">
        <f>Rekapitulace!I27</f>
        <v>0</v>
      </c>
    </row>
    <row r="19" spans="1:7" ht="15.95" customHeight="1">
      <c r="A19" s="67" t="s">
        <v>29</v>
      </c>
      <c r="B19" s="58"/>
      <c r="C19" s="59">
        <f>SUM(C15:C18)</f>
        <v>0</v>
      </c>
      <c r="D19" s="9" t="str">
        <f>Rekapitulace!A28</f>
        <v>Zařízení staveniště</v>
      </c>
      <c r="E19" s="63"/>
      <c r="F19" s="64"/>
      <c r="G19" s="59">
        <f>Rekapitulace!I28</f>
        <v>0</v>
      </c>
    </row>
    <row r="20" spans="1:7" ht="15.95" customHeight="1">
      <c r="A20" s="67"/>
      <c r="B20" s="58"/>
      <c r="C20" s="59"/>
      <c r="D20" s="9" t="str">
        <f>Rekapitulace!A29</f>
        <v>Provoz investora</v>
      </c>
      <c r="E20" s="63"/>
      <c r="F20" s="64"/>
      <c r="G20" s="59">
        <f>Rekapitulace!I29</f>
        <v>0</v>
      </c>
    </row>
    <row r="21" spans="1:7" ht="15.95" customHeight="1">
      <c r="A21" s="67" t="s">
        <v>30</v>
      </c>
      <c r="B21" s="58"/>
      <c r="C21" s="59">
        <f>HZS</f>
        <v>0</v>
      </c>
      <c r="D21" s="9" t="str">
        <f>Rekapitulace!A30</f>
        <v>Kompletační činnost (IČD)</v>
      </c>
      <c r="E21" s="63"/>
      <c r="F21" s="64"/>
      <c r="G21" s="59">
        <f>Rekapitulace!I30</f>
        <v>0</v>
      </c>
    </row>
    <row r="22" spans="1:7" ht="15.95" customHeight="1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9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 ht="12.75">
      <c r="A27" s="68"/>
      <c r="B27" s="86"/>
      <c r="C27" s="81"/>
      <c r="D27" s="69"/>
      <c r="E27" s="82"/>
      <c r="F27" s="83"/>
      <c r="G27" s="84"/>
    </row>
    <row r="28" spans="1:7" ht="12.75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 ht="12.75">
      <c r="A30" s="90" t="s">
        <v>42</v>
      </c>
      <c r="B30" s="91"/>
      <c r="C30" s="92">
        <v>21</v>
      </c>
      <c r="D30" s="91" t="s">
        <v>43</v>
      </c>
      <c r="E30" s="93"/>
      <c r="F30" s="94">
        <f>C23-F32</f>
        <v>0</v>
      </c>
      <c r="G30" s="95"/>
    </row>
    <row r="31" spans="1:7" ht="12.75">
      <c r="A31" s="90" t="s">
        <v>44</v>
      </c>
      <c r="B31" s="91"/>
      <c r="C31" s="92">
        <f>SazbaDPH1</f>
        <v>21</v>
      </c>
      <c r="D31" s="91" t="s">
        <v>45</v>
      </c>
      <c r="E31" s="93"/>
      <c r="F31" s="94">
        <f>ROUND(PRODUCT(F30,C31/100),0)</f>
        <v>0</v>
      </c>
      <c r="G31" s="95"/>
    </row>
    <row r="32" spans="1:7" ht="12.75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7" ht="12.75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7" s="103" customFormat="1" ht="19.5" customHeight="1" thickBot="1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ht="12.75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ht="12.75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ht="12.75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ht="12.75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ht="12.75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ht="12.75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ht="12.75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5</v>
      </c>
    </row>
    <row r="46" spans="2:7" ht="12.75">
      <c r="B46" s="107"/>
      <c r="C46" s="107"/>
      <c r="D46" s="107"/>
      <c r="E46" s="107"/>
      <c r="F46" s="107"/>
      <c r="G46" s="107"/>
    </row>
    <row r="47" spans="2:7" ht="12.75">
      <c r="B47" s="107"/>
      <c r="C47" s="107"/>
      <c r="D47" s="107"/>
      <c r="E47" s="107"/>
      <c r="F47" s="107"/>
      <c r="G47" s="107"/>
    </row>
    <row r="48" spans="2:7" ht="12.75">
      <c r="B48" s="107"/>
      <c r="C48" s="107"/>
      <c r="D48" s="107"/>
      <c r="E48" s="107"/>
      <c r="F48" s="107"/>
      <c r="G48" s="107"/>
    </row>
    <row r="49" spans="2:7" ht="12.75">
      <c r="B49" s="107"/>
      <c r="C49" s="107"/>
      <c r="D49" s="107"/>
      <c r="E49" s="107"/>
      <c r="F49" s="107"/>
      <c r="G49" s="107"/>
    </row>
    <row r="50" spans="2:7" ht="12.75">
      <c r="B50" s="107"/>
      <c r="C50" s="107"/>
      <c r="D50" s="107"/>
      <c r="E50" s="107"/>
      <c r="F50" s="107"/>
      <c r="G50" s="107"/>
    </row>
    <row r="51" spans="2:7" ht="12.75">
      <c r="B51" s="107"/>
      <c r="C51" s="107"/>
      <c r="D51" s="107"/>
      <c r="E51" s="107"/>
      <c r="F51" s="107"/>
      <c r="G51" s="107"/>
    </row>
    <row r="52" spans="2:7" ht="12.75">
      <c r="B52" s="107"/>
      <c r="C52" s="107"/>
      <c r="D52" s="107"/>
      <c r="E52" s="107"/>
      <c r="F52" s="107"/>
      <c r="G52" s="107"/>
    </row>
    <row r="53" spans="2:7" ht="12.75">
      <c r="B53" s="107"/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3"/>
  <sheetViews>
    <sheetView workbookViewId="0" topLeftCell="A1">
      <selection activeCell="H32" sqref="H32:I3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8" t="s">
        <v>48</v>
      </c>
      <c r="B1" s="109"/>
      <c r="C1" s="110" t="str">
        <f>CONCATENATE(cislostavby," ",nazevstavby)</f>
        <v>15-06 Škoní jídelna, oprava části 1.NP (varny)</v>
      </c>
      <c r="D1" s="111"/>
      <c r="E1" s="112"/>
      <c r="F1" s="111"/>
      <c r="G1" s="113" t="s">
        <v>49</v>
      </c>
      <c r="H1" s="114" t="s">
        <v>81</v>
      </c>
      <c r="I1" s="115"/>
    </row>
    <row r="2" spans="1:9" ht="13.5" thickBot="1">
      <c r="A2" s="116" t="s">
        <v>50</v>
      </c>
      <c r="B2" s="117"/>
      <c r="C2" s="118" t="str">
        <f>CONCATENATE(cisloobjektu," ",nazevobjektu)</f>
        <v>D.1.4.3 Instalace TZB varny</v>
      </c>
      <c r="D2" s="119"/>
      <c r="E2" s="120"/>
      <c r="F2" s="119"/>
      <c r="G2" s="121" t="s">
        <v>82</v>
      </c>
      <c r="H2" s="122"/>
      <c r="I2" s="123"/>
    </row>
    <row r="3" spans="1:9" ht="13.5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 ht="12.75">
      <c r="A7" s="219" t="str">
        <f>Položky!B7</f>
        <v>4</v>
      </c>
      <c r="B7" s="133" t="str">
        <f>Položky!C7</f>
        <v>Vodorovné konstrukce</v>
      </c>
      <c r="C7" s="69"/>
      <c r="D7" s="134"/>
      <c r="E7" s="220">
        <f>Položky!BA9</f>
        <v>0</v>
      </c>
      <c r="F7" s="221">
        <f>Položky!BB9</f>
        <v>0</v>
      </c>
      <c r="G7" s="221">
        <f>Položky!BC9</f>
        <v>0</v>
      </c>
      <c r="H7" s="221">
        <f>Položky!BD9</f>
        <v>0</v>
      </c>
      <c r="I7" s="222">
        <f>Položky!BE9</f>
        <v>0</v>
      </c>
    </row>
    <row r="8" spans="1:9" s="37" customFormat="1" ht="12.75">
      <c r="A8" s="219" t="str">
        <f>Položky!B10</f>
        <v>61</v>
      </c>
      <c r="B8" s="133" t="str">
        <f>Položky!C10</f>
        <v>Upravy povrchů vnitřní</v>
      </c>
      <c r="C8" s="69"/>
      <c r="D8" s="134"/>
      <c r="E8" s="220">
        <f>Položky!BA12</f>
        <v>0</v>
      </c>
      <c r="F8" s="221">
        <f>Položky!BB12</f>
        <v>0</v>
      </c>
      <c r="G8" s="221">
        <f>Položky!BC12</f>
        <v>0</v>
      </c>
      <c r="H8" s="221">
        <f>Položky!BD12</f>
        <v>0</v>
      </c>
      <c r="I8" s="222">
        <f>Položky!BE12</f>
        <v>0</v>
      </c>
    </row>
    <row r="9" spans="1:9" s="37" customFormat="1" ht="12.75">
      <c r="A9" s="219" t="str">
        <f>Položky!B13</f>
        <v>96</v>
      </c>
      <c r="B9" s="133" t="str">
        <f>Položky!C13</f>
        <v>Bourání konstrukcí</v>
      </c>
      <c r="C9" s="69"/>
      <c r="D9" s="134"/>
      <c r="E9" s="220">
        <f>Položky!BA16</f>
        <v>0</v>
      </c>
      <c r="F9" s="221">
        <f>Položky!BB16</f>
        <v>0</v>
      </c>
      <c r="G9" s="221">
        <f>Položky!BC16</f>
        <v>0</v>
      </c>
      <c r="H9" s="221">
        <f>Položky!BD16</f>
        <v>0</v>
      </c>
      <c r="I9" s="222">
        <f>Položky!BE16</f>
        <v>0</v>
      </c>
    </row>
    <row r="10" spans="1:9" s="37" customFormat="1" ht="12.75">
      <c r="A10" s="219" t="str">
        <f>Položky!B17</f>
        <v>97</v>
      </c>
      <c r="B10" s="133" t="str">
        <f>Položky!C17</f>
        <v>Prorážení otvorů</v>
      </c>
      <c r="C10" s="69"/>
      <c r="D10" s="134"/>
      <c r="E10" s="220">
        <f>Položky!BA22</f>
        <v>0</v>
      </c>
      <c r="F10" s="221">
        <f>Položky!BB22</f>
        <v>0</v>
      </c>
      <c r="G10" s="221">
        <f>Položky!BC22</f>
        <v>0</v>
      </c>
      <c r="H10" s="221">
        <f>Položky!BD22</f>
        <v>0</v>
      </c>
      <c r="I10" s="222">
        <f>Položky!BE22</f>
        <v>0</v>
      </c>
    </row>
    <row r="11" spans="1:9" s="37" customFormat="1" ht="12.75">
      <c r="A11" s="219" t="str">
        <f>Položky!B23</f>
        <v>713</v>
      </c>
      <c r="B11" s="133" t="str">
        <f>Položky!C23</f>
        <v>Izolace tepelné</v>
      </c>
      <c r="C11" s="69"/>
      <c r="D11" s="134"/>
      <c r="E11" s="220">
        <f>Položky!BA32</f>
        <v>0</v>
      </c>
      <c r="F11" s="221">
        <f>Položky!BB32</f>
        <v>0</v>
      </c>
      <c r="G11" s="221">
        <f>Položky!BC32</f>
        <v>0</v>
      </c>
      <c r="H11" s="221">
        <f>Položky!BD32</f>
        <v>0</v>
      </c>
      <c r="I11" s="222">
        <f>Položky!BE32</f>
        <v>0</v>
      </c>
    </row>
    <row r="12" spans="1:9" s="37" customFormat="1" ht="12.75">
      <c r="A12" s="219" t="str">
        <f>Položky!B33</f>
        <v>721</v>
      </c>
      <c r="B12" s="133" t="str">
        <f>Položky!C33</f>
        <v>Vnitřní kanalizace</v>
      </c>
      <c r="C12" s="69"/>
      <c r="D12" s="134"/>
      <c r="E12" s="220">
        <f>Položky!BA53</f>
        <v>0</v>
      </c>
      <c r="F12" s="221">
        <f>Položky!BB53</f>
        <v>0</v>
      </c>
      <c r="G12" s="221">
        <f>Položky!BC53</f>
        <v>0</v>
      </c>
      <c r="H12" s="221">
        <f>Položky!BD53</f>
        <v>0</v>
      </c>
      <c r="I12" s="222">
        <f>Položky!BE53</f>
        <v>0</v>
      </c>
    </row>
    <row r="13" spans="1:9" s="37" customFormat="1" ht="12.75">
      <c r="A13" s="219" t="str">
        <f>Položky!B54</f>
        <v>722</v>
      </c>
      <c r="B13" s="133" t="str">
        <f>Položky!C54</f>
        <v>Vnitřní vodovod</v>
      </c>
      <c r="C13" s="69"/>
      <c r="D13" s="134"/>
      <c r="E13" s="220">
        <f>Položky!BA85</f>
        <v>0</v>
      </c>
      <c r="F13" s="221">
        <f>Položky!BB85</f>
        <v>0</v>
      </c>
      <c r="G13" s="221">
        <f>Položky!BC85</f>
        <v>0</v>
      </c>
      <c r="H13" s="221">
        <f>Položky!BD85</f>
        <v>0</v>
      </c>
      <c r="I13" s="222">
        <f>Položky!BE85</f>
        <v>0</v>
      </c>
    </row>
    <row r="14" spans="1:9" s="37" customFormat="1" ht="12.75">
      <c r="A14" s="219" t="str">
        <f>Položky!B86</f>
        <v>723</v>
      </c>
      <c r="B14" s="133" t="str">
        <f>Položky!C86</f>
        <v>Vnitřní plynovod</v>
      </c>
      <c r="C14" s="69"/>
      <c r="D14" s="134"/>
      <c r="E14" s="220">
        <f>Položky!BA102</f>
        <v>0</v>
      </c>
      <c r="F14" s="221">
        <f>Položky!BB102</f>
        <v>0</v>
      </c>
      <c r="G14" s="221">
        <f>Položky!BC102</f>
        <v>0</v>
      </c>
      <c r="H14" s="221">
        <f>Položky!BD102</f>
        <v>0</v>
      </c>
      <c r="I14" s="222">
        <f>Položky!BE102</f>
        <v>0</v>
      </c>
    </row>
    <row r="15" spans="1:9" s="37" customFormat="1" ht="12.75">
      <c r="A15" s="219" t="str">
        <f>Položky!B103</f>
        <v>725</v>
      </c>
      <c r="B15" s="133" t="str">
        <f>Položky!C103</f>
        <v>Zařizovací předměty</v>
      </c>
      <c r="C15" s="69"/>
      <c r="D15" s="134"/>
      <c r="E15" s="220">
        <f>Položky!BA121</f>
        <v>0</v>
      </c>
      <c r="F15" s="221">
        <f>Položky!BB121</f>
        <v>0</v>
      </c>
      <c r="G15" s="221">
        <f>Položky!BC121</f>
        <v>0</v>
      </c>
      <c r="H15" s="221">
        <f>Položky!BD121</f>
        <v>0</v>
      </c>
      <c r="I15" s="222">
        <f>Položky!BE121</f>
        <v>0</v>
      </c>
    </row>
    <row r="16" spans="1:9" s="37" customFormat="1" ht="12.75">
      <c r="A16" s="219" t="str">
        <f>Položky!B122</f>
        <v>733</v>
      </c>
      <c r="B16" s="133" t="str">
        <f>Položky!C122</f>
        <v>Rozvod potrubí</v>
      </c>
      <c r="C16" s="69"/>
      <c r="D16" s="134"/>
      <c r="E16" s="220">
        <f>Položky!BA127</f>
        <v>0</v>
      </c>
      <c r="F16" s="221">
        <f>Položky!BB127</f>
        <v>0</v>
      </c>
      <c r="G16" s="221">
        <f>Položky!BC127</f>
        <v>0</v>
      </c>
      <c r="H16" s="221">
        <f>Položky!BD127</f>
        <v>0</v>
      </c>
      <c r="I16" s="222">
        <f>Položky!BE127</f>
        <v>0</v>
      </c>
    </row>
    <row r="17" spans="1:9" s="37" customFormat="1" ht="12.75">
      <c r="A17" s="219" t="str">
        <f>Položky!B128</f>
        <v>735</v>
      </c>
      <c r="B17" s="133" t="str">
        <f>Položky!C128</f>
        <v>Otopná tělesa</v>
      </c>
      <c r="C17" s="69"/>
      <c r="D17" s="134"/>
      <c r="E17" s="220">
        <f>Položky!BA135</f>
        <v>0</v>
      </c>
      <c r="F17" s="221">
        <f>Položky!BB135</f>
        <v>0</v>
      </c>
      <c r="G17" s="221">
        <f>Položky!BC135</f>
        <v>0</v>
      </c>
      <c r="H17" s="221">
        <f>Položky!BD135</f>
        <v>0</v>
      </c>
      <c r="I17" s="222">
        <f>Položky!BE135</f>
        <v>0</v>
      </c>
    </row>
    <row r="18" spans="1:9" s="37" customFormat="1" ht="13.5" thickBot="1">
      <c r="A18" s="219" t="str">
        <f>Položky!B136</f>
        <v>D96</v>
      </c>
      <c r="B18" s="133" t="str">
        <f>Položky!C136</f>
        <v>Přesuny suti a vybouraných hmot</v>
      </c>
      <c r="C18" s="69"/>
      <c r="D18" s="134"/>
      <c r="E18" s="220">
        <f>Položky!BA139</f>
        <v>0</v>
      </c>
      <c r="F18" s="221">
        <f>Položky!BB139</f>
        <v>0</v>
      </c>
      <c r="G18" s="221">
        <f>Položky!BC139</f>
        <v>0</v>
      </c>
      <c r="H18" s="221">
        <f>Položky!BD139</f>
        <v>0</v>
      </c>
      <c r="I18" s="222">
        <f>Položky!BE139</f>
        <v>0</v>
      </c>
    </row>
    <row r="19" spans="1:9" s="141" customFormat="1" ht="13.5" thickBot="1">
      <c r="A19" s="135"/>
      <c r="B19" s="136" t="s">
        <v>57</v>
      </c>
      <c r="C19" s="136"/>
      <c r="D19" s="137"/>
      <c r="E19" s="138">
        <f>SUM(E7:E18)</f>
        <v>0</v>
      </c>
      <c r="F19" s="139">
        <f>SUM(F7:F18)</f>
        <v>0</v>
      </c>
      <c r="G19" s="139">
        <f>SUM(G7:G18)</f>
        <v>0</v>
      </c>
      <c r="H19" s="139">
        <f>SUM(H7:H18)</f>
        <v>0</v>
      </c>
      <c r="I19" s="140">
        <f>SUM(I7:I18)</f>
        <v>0</v>
      </c>
    </row>
    <row r="20" spans="1:9" ht="12.75">
      <c r="A20" s="69"/>
      <c r="B20" s="69"/>
      <c r="C20" s="69"/>
      <c r="D20" s="69"/>
      <c r="E20" s="69"/>
      <c r="F20" s="69"/>
      <c r="G20" s="69"/>
      <c r="H20" s="69"/>
      <c r="I20" s="69"/>
    </row>
    <row r="21" spans="1:57" ht="19.5" customHeight="1">
      <c r="A21" s="125" t="s">
        <v>58</v>
      </c>
      <c r="B21" s="125"/>
      <c r="C21" s="125"/>
      <c r="D21" s="125"/>
      <c r="E21" s="125"/>
      <c r="F21" s="125"/>
      <c r="G21" s="142"/>
      <c r="H21" s="125"/>
      <c r="I21" s="125"/>
      <c r="BA21" s="43"/>
      <c r="BB21" s="43"/>
      <c r="BC21" s="43"/>
      <c r="BD21" s="43"/>
      <c r="BE21" s="43"/>
    </row>
    <row r="22" spans="1:9" ht="13.5" thickBot="1">
      <c r="A22" s="82"/>
      <c r="B22" s="82"/>
      <c r="C22" s="82"/>
      <c r="D22" s="82"/>
      <c r="E22" s="82"/>
      <c r="F22" s="82"/>
      <c r="G22" s="82"/>
      <c r="H22" s="82"/>
      <c r="I22" s="82"/>
    </row>
    <row r="23" spans="1:9" ht="12.75">
      <c r="A23" s="76" t="s">
        <v>59</v>
      </c>
      <c r="B23" s="77"/>
      <c r="C23" s="77"/>
      <c r="D23" s="143"/>
      <c r="E23" s="144" t="s">
        <v>60</v>
      </c>
      <c r="F23" s="145" t="s">
        <v>61</v>
      </c>
      <c r="G23" s="146" t="s">
        <v>62</v>
      </c>
      <c r="H23" s="147"/>
      <c r="I23" s="148" t="s">
        <v>60</v>
      </c>
    </row>
    <row r="24" spans="1:53" ht="12.75">
      <c r="A24" s="67" t="s">
        <v>330</v>
      </c>
      <c r="B24" s="58"/>
      <c r="C24" s="58"/>
      <c r="D24" s="149"/>
      <c r="E24" s="150"/>
      <c r="F24" s="151"/>
      <c r="G24" s="152">
        <f>CHOOSE(BA24+1,HSV+PSV,HSV+PSV+Mont,HSV+PSV+Dodavka+Mont,HSV,PSV,Mont,Dodavka,Mont+Dodavka,0)</f>
        <v>0</v>
      </c>
      <c r="H24" s="153"/>
      <c r="I24" s="154">
        <f>E24+F24*G24/100</f>
        <v>0</v>
      </c>
      <c r="BA24">
        <v>0</v>
      </c>
    </row>
    <row r="25" spans="1:53" ht="12.75">
      <c r="A25" s="67" t="s">
        <v>331</v>
      </c>
      <c r="B25" s="58"/>
      <c r="C25" s="58"/>
      <c r="D25" s="149"/>
      <c r="E25" s="150"/>
      <c r="F25" s="151"/>
      <c r="G25" s="152">
        <f>CHOOSE(BA25+1,HSV+PSV,HSV+PSV+Mont,HSV+PSV+Dodavka+Mont,HSV,PSV,Mont,Dodavka,Mont+Dodavka,0)</f>
        <v>0</v>
      </c>
      <c r="H25" s="153"/>
      <c r="I25" s="154">
        <f>E25+F25*G25/100</f>
        <v>0</v>
      </c>
      <c r="BA25">
        <v>0</v>
      </c>
    </row>
    <row r="26" spans="1:53" ht="12.75">
      <c r="A26" s="67" t="s">
        <v>332</v>
      </c>
      <c r="B26" s="58"/>
      <c r="C26" s="58"/>
      <c r="D26" s="149"/>
      <c r="E26" s="150"/>
      <c r="F26" s="151"/>
      <c r="G26" s="152">
        <f>CHOOSE(BA26+1,HSV+PSV,HSV+PSV+Mont,HSV+PSV+Dodavka+Mont,HSV,PSV,Mont,Dodavka,Mont+Dodavka,0)</f>
        <v>0</v>
      </c>
      <c r="H26" s="153"/>
      <c r="I26" s="154">
        <f>E26+F26*G26/100</f>
        <v>0</v>
      </c>
      <c r="BA26">
        <v>0</v>
      </c>
    </row>
    <row r="27" spans="1:53" ht="12.75">
      <c r="A27" s="67" t="s">
        <v>333</v>
      </c>
      <c r="B27" s="58"/>
      <c r="C27" s="58"/>
      <c r="D27" s="149"/>
      <c r="E27" s="150"/>
      <c r="F27" s="151"/>
      <c r="G27" s="152">
        <f>CHOOSE(BA27+1,HSV+PSV,HSV+PSV+Mont,HSV+PSV+Dodavka+Mont,HSV,PSV,Mont,Dodavka,Mont+Dodavka,0)</f>
        <v>0</v>
      </c>
      <c r="H27" s="153"/>
      <c r="I27" s="154">
        <f>E27+F27*G27/100</f>
        <v>0</v>
      </c>
      <c r="BA27">
        <v>0</v>
      </c>
    </row>
    <row r="28" spans="1:53" ht="12.75">
      <c r="A28" s="67" t="s">
        <v>334</v>
      </c>
      <c r="B28" s="58"/>
      <c r="C28" s="58"/>
      <c r="D28" s="149"/>
      <c r="E28" s="150"/>
      <c r="F28" s="151"/>
      <c r="G28" s="152">
        <f>CHOOSE(BA28+1,HSV+PSV,HSV+PSV+Mont,HSV+PSV+Dodavka+Mont,HSV,PSV,Mont,Dodavka,Mont+Dodavka,0)</f>
        <v>0</v>
      </c>
      <c r="H28" s="153"/>
      <c r="I28" s="154">
        <f>E28+F28*G28/100</f>
        <v>0</v>
      </c>
      <c r="BA28">
        <v>1</v>
      </c>
    </row>
    <row r="29" spans="1:53" ht="12.75">
      <c r="A29" s="67" t="s">
        <v>335</v>
      </c>
      <c r="B29" s="58"/>
      <c r="C29" s="58"/>
      <c r="D29" s="149"/>
      <c r="E29" s="150"/>
      <c r="F29" s="151"/>
      <c r="G29" s="152">
        <f>CHOOSE(BA29+1,HSV+PSV,HSV+PSV+Mont,HSV+PSV+Dodavka+Mont,HSV,PSV,Mont,Dodavka,Mont+Dodavka,0)</f>
        <v>0</v>
      </c>
      <c r="H29" s="153"/>
      <c r="I29" s="154">
        <f>E29+F29*G29/100</f>
        <v>0</v>
      </c>
      <c r="BA29">
        <v>1</v>
      </c>
    </row>
    <row r="30" spans="1:53" ht="12.75">
      <c r="A30" s="67" t="s">
        <v>336</v>
      </c>
      <c r="B30" s="58"/>
      <c r="C30" s="58"/>
      <c r="D30" s="149"/>
      <c r="E30" s="150"/>
      <c r="F30" s="151"/>
      <c r="G30" s="152">
        <f>CHOOSE(BA30+1,HSV+PSV,HSV+PSV+Mont,HSV+PSV+Dodavka+Mont,HSV,PSV,Mont,Dodavka,Mont+Dodavka,0)</f>
        <v>0</v>
      </c>
      <c r="H30" s="153"/>
      <c r="I30" s="154">
        <f>E30+F30*G30/100</f>
        <v>0</v>
      </c>
      <c r="BA30">
        <v>2</v>
      </c>
    </row>
    <row r="31" spans="1:53" ht="12.75">
      <c r="A31" s="67" t="s">
        <v>337</v>
      </c>
      <c r="B31" s="58"/>
      <c r="C31" s="58"/>
      <c r="D31" s="149"/>
      <c r="E31" s="150"/>
      <c r="F31" s="151"/>
      <c r="G31" s="152">
        <f>CHOOSE(BA31+1,HSV+PSV,HSV+PSV+Mont,HSV+PSV+Dodavka+Mont,HSV,PSV,Mont,Dodavka,Mont+Dodavka,0)</f>
        <v>0</v>
      </c>
      <c r="H31" s="153"/>
      <c r="I31" s="154">
        <f>E31+F31*G31/100</f>
        <v>0</v>
      </c>
      <c r="BA31">
        <v>2</v>
      </c>
    </row>
    <row r="32" spans="1:9" ht="13.5" thickBot="1">
      <c r="A32" s="155"/>
      <c r="B32" s="156" t="s">
        <v>63</v>
      </c>
      <c r="C32" s="157"/>
      <c r="D32" s="158"/>
      <c r="E32" s="159"/>
      <c r="F32" s="160"/>
      <c r="G32" s="160"/>
      <c r="H32" s="161">
        <f>SUM(I24:I31)</f>
        <v>0</v>
      </c>
      <c r="I32" s="162"/>
    </row>
    <row r="34" spans="2:9" ht="12.75">
      <c r="B34" s="141"/>
      <c r="F34" s="163"/>
      <c r="G34" s="164"/>
      <c r="H34" s="164"/>
      <c r="I34" s="165"/>
    </row>
    <row r="35" spans="6:9" ht="12.75">
      <c r="F35" s="163"/>
      <c r="G35" s="164"/>
      <c r="H35" s="164"/>
      <c r="I35" s="165"/>
    </row>
    <row r="36" spans="6:9" ht="12.75">
      <c r="F36" s="163"/>
      <c r="G36" s="164"/>
      <c r="H36" s="164"/>
      <c r="I36" s="165"/>
    </row>
    <row r="37" spans="6:9" ht="12.75">
      <c r="F37" s="163"/>
      <c r="G37" s="164"/>
      <c r="H37" s="164"/>
      <c r="I37" s="165"/>
    </row>
    <row r="38" spans="6:9" ht="12.75">
      <c r="F38" s="163"/>
      <c r="G38" s="164"/>
      <c r="H38" s="164"/>
      <c r="I38" s="165"/>
    </row>
    <row r="39" spans="6:9" ht="12.75">
      <c r="F39" s="163"/>
      <c r="G39" s="164"/>
      <c r="H39" s="164"/>
      <c r="I39" s="165"/>
    </row>
    <row r="40" spans="6:9" ht="12.75">
      <c r="F40" s="163"/>
      <c r="G40" s="164"/>
      <c r="H40" s="164"/>
      <c r="I40" s="165"/>
    </row>
    <row r="41" spans="6:9" ht="12.75">
      <c r="F41" s="163"/>
      <c r="G41" s="164"/>
      <c r="H41" s="164"/>
      <c r="I41" s="165"/>
    </row>
    <row r="42" spans="6:9" ht="12.75">
      <c r="F42" s="163"/>
      <c r="G42" s="164"/>
      <c r="H42" s="164"/>
      <c r="I42" s="165"/>
    </row>
    <row r="43" spans="6:9" ht="12.75">
      <c r="F43" s="163"/>
      <c r="G43" s="164"/>
      <c r="H43" s="164"/>
      <c r="I43" s="165"/>
    </row>
    <row r="44" spans="6:9" ht="12.75">
      <c r="F44" s="163"/>
      <c r="G44" s="164"/>
      <c r="H44" s="164"/>
      <c r="I44" s="165"/>
    </row>
    <row r="45" spans="6:9" ht="12.75">
      <c r="F45" s="163"/>
      <c r="G45" s="164"/>
      <c r="H45" s="164"/>
      <c r="I45" s="165"/>
    </row>
    <row r="46" spans="6:9" ht="12.75">
      <c r="F46" s="163"/>
      <c r="G46" s="164"/>
      <c r="H46" s="164"/>
      <c r="I46" s="165"/>
    </row>
    <row r="47" spans="6:9" ht="12.75">
      <c r="F47" s="163"/>
      <c r="G47" s="164"/>
      <c r="H47" s="164"/>
      <c r="I47" s="165"/>
    </row>
    <row r="48" spans="6:9" ht="12.75">
      <c r="F48" s="163"/>
      <c r="G48" s="164"/>
      <c r="H48" s="164"/>
      <c r="I48" s="165"/>
    </row>
    <row r="49" spans="6:9" ht="12.75">
      <c r="F49" s="163"/>
      <c r="G49" s="164"/>
      <c r="H49" s="164"/>
      <c r="I49" s="165"/>
    </row>
    <row r="50" spans="6:9" ht="12.75">
      <c r="F50" s="163"/>
      <c r="G50" s="164"/>
      <c r="H50" s="164"/>
      <c r="I50" s="165"/>
    </row>
    <row r="51" spans="6:9" ht="12.75">
      <c r="F51" s="163"/>
      <c r="G51" s="164"/>
      <c r="H51" s="164"/>
      <c r="I51" s="165"/>
    </row>
    <row r="52" spans="6:9" ht="12.75">
      <c r="F52" s="163"/>
      <c r="G52" s="164"/>
      <c r="H52" s="164"/>
      <c r="I52" s="165"/>
    </row>
    <row r="53" spans="6:9" ht="12.75">
      <c r="F53" s="163"/>
      <c r="G53" s="164"/>
      <c r="H53" s="164"/>
      <c r="I53" s="165"/>
    </row>
    <row r="54" spans="6:9" ht="12.75">
      <c r="F54" s="163"/>
      <c r="G54" s="164"/>
      <c r="H54" s="164"/>
      <c r="I54" s="165"/>
    </row>
    <row r="55" spans="6:9" ht="12.75">
      <c r="F55" s="163"/>
      <c r="G55" s="164"/>
      <c r="H55" s="164"/>
      <c r="I55" s="165"/>
    </row>
    <row r="56" spans="6:9" ht="12.75">
      <c r="F56" s="163"/>
      <c r="G56" s="164"/>
      <c r="H56" s="164"/>
      <c r="I56" s="165"/>
    </row>
    <row r="57" spans="6:9" ht="12.75">
      <c r="F57" s="163"/>
      <c r="G57" s="164"/>
      <c r="H57" s="164"/>
      <c r="I57" s="165"/>
    </row>
    <row r="58" spans="6:9" ht="12.75">
      <c r="F58" s="163"/>
      <c r="G58" s="164"/>
      <c r="H58" s="164"/>
      <c r="I58" s="165"/>
    </row>
    <row r="59" spans="6:9" ht="12.75">
      <c r="F59" s="163"/>
      <c r="G59" s="164"/>
      <c r="H59" s="164"/>
      <c r="I59" s="165"/>
    </row>
    <row r="60" spans="6:9" ht="12.75">
      <c r="F60" s="163"/>
      <c r="G60" s="164"/>
      <c r="H60" s="164"/>
      <c r="I60" s="165"/>
    </row>
    <row r="61" spans="6:9" ht="12.75">
      <c r="F61" s="163"/>
      <c r="G61" s="164"/>
      <c r="H61" s="164"/>
      <c r="I61" s="165"/>
    </row>
    <row r="62" spans="6:9" ht="12.75">
      <c r="F62" s="163"/>
      <c r="G62" s="164"/>
      <c r="H62" s="164"/>
      <c r="I62" s="165"/>
    </row>
    <row r="63" spans="6:9" ht="12.75">
      <c r="F63" s="163"/>
      <c r="G63" s="164"/>
      <c r="H63" s="164"/>
      <c r="I63" s="165"/>
    </row>
    <row r="64" spans="6:9" ht="12.75">
      <c r="F64" s="163"/>
      <c r="G64" s="164"/>
      <c r="H64" s="164"/>
      <c r="I64" s="165"/>
    </row>
    <row r="65" spans="6:9" ht="12.75">
      <c r="F65" s="163"/>
      <c r="G65" s="164"/>
      <c r="H65" s="164"/>
      <c r="I65" s="165"/>
    </row>
    <row r="66" spans="6:9" ht="12.75">
      <c r="F66" s="163"/>
      <c r="G66" s="164"/>
      <c r="H66" s="164"/>
      <c r="I66" s="165"/>
    </row>
    <row r="67" spans="6:9" ht="12.75">
      <c r="F67" s="163"/>
      <c r="G67" s="164"/>
      <c r="H67" s="164"/>
      <c r="I67" s="165"/>
    </row>
    <row r="68" spans="6:9" ht="12.75">
      <c r="F68" s="163"/>
      <c r="G68" s="164"/>
      <c r="H68" s="164"/>
      <c r="I68" s="165"/>
    </row>
    <row r="69" spans="6:9" ht="12.75">
      <c r="F69" s="163"/>
      <c r="G69" s="164"/>
      <c r="H69" s="164"/>
      <c r="I69" s="165"/>
    </row>
    <row r="70" spans="6:9" ht="12.75">
      <c r="F70" s="163"/>
      <c r="G70" s="164"/>
      <c r="H70" s="164"/>
      <c r="I70" s="165"/>
    </row>
    <row r="71" spans="6:9" ht="12.75">
      <c r="F71" s="163"/>
      <c r="G71" s="164"/>
      <c r="H71" s="164"/>
      <c r="I71" s="165"/>
    </row>
    <row r="72" spans="6:9" ht="12.75">
      <c r="F72" s="163"/>
      <c r="G72" s="164"/>
      <c r="H72" s="164"/>
      <c r="I72" s="165"/>
    </row>
    <row r="73" spans="6:9" ht="12.75">
      <c r="F73" s="163"/>
      <c r="G73" s="164"/>
      <c r="H73" s="164"/>
      <c r="I73" s="165"/>
    </row>
    <row r="74" spans="6:9" ht="12.75">
      <c r="F74" s="163"/>
      <c r="G74" s="164"/>
      <c r="H74" s="164"/>
      <c r="I74" s="165"/>
    </row>
    <row r="75" spans="6:9" ht="12.75">
      <c r="F75" s="163"/>
      <c r="G75" s="164"/>
      <c r="H75" s="164"/>
      <c r="I75" s="165"/>
    </row>
    <row r="76" spans="6:9" ht="12.75">
      <c r="F76" s="163"/>
      <c r="G76" s="164"/>
      <c r="H76" s="164"/>
      <c r="I76" s="165"/>
    </row>
    <row r="77" spans="6:9" ht="12.75">
      <c r="F77" s="163"/>
      <c r="G77" s="164"/>
      <c r="H77" s="164"/>
      <c r="I77" s="165"/>
    </row>
    <row r="78" spans="6:9" ht="12.75">
      <c r="F78" s="163"/>
      <c r="G78" s="164"/>
      <c r="H78" s="164"/>
      <c r="I78" s="165"/>
    </row>
    <row r="79" spans="6:9" ht="12.75">
      <c r="F79" s="163"/>
      <c r="G79" s="164"/>
      <c r="H79" s="164"/>
      <c r="I79" s="165"/>
    </row>
    <row r="80" spans="6:9" ht="12.75">
      <c r="F80" s="163"/>
      <c r="G80" s="164"/>
      <c r="H80" s="164"/>
      <c r="I80" s="165"/>
    </row>
    <row r="81" spans="6:9" ht="12.75">
      <c r="F81" s="163"/>
      <c r="G81" s="164"/>
      <c r="H81" s="164"/>
      <c r="I81" s="165"/>
    </row>
    <row r="82" spans="6:9" ht="12.75">
      <c r="F82" s="163"/>
      <c r="G82" s="164"/>
      <c r="H82" s="164"/>
      <c r="I82" s="165"/>
    </row>
    <row r="83" spans="6:9" ht="12.75">
      <c r="F83" s="163"/>
      <c r="G83" s="164"/>
      <c r="H83" s="164"/>
      <c r="I83" s="165"/>
    </row>
  </sheetData>
  <mergeCells count="4">
    <mergeCell ref="A1:B1"/>
    <mergeCell ref="A2:B2"/>
    <mergeCell ref="G2:I2"/>
    <mergeCell ref="H32:I3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12"/>
  <sheetViews>
    <sheetView showGridLines="0" showZeros="0" workbookViewId="0" topLeftCell="A1">
      <selection activeCell="A139" sqref="A139:IV141"/>
    </sheetView>
  </sheetViews>
  <sheetFormatPr defaultColWidth="9.00390625" defaultRowHeight="12.75"/>
  <cols>
    <col min="1" max="1" width="4.375" style="167" customWidth="1"/>
    <col min="2" max="2" width="11.625" style="167" customWidth="1"/>
    <col min="3" max="3" width="40.375" style="167" customWidth="1"/>
    <col min="4" max="4" width="5.625" style="167" customWidth="1"/>
    <col min="5" max="5" width="8.625" style="213" customWidth="1"/>
    <col min="6" max="6" width="9.875" style="167" customWidth="1"/>
    <col min="7" max="7" width="13.875" style="167" customWidth="1"/>
    <col min="8" max="11" width="9.125" style="167" customWidth="1"/>
    <col min="12" max="12" width="75.375" style="167" customWidth="1"/>
    <col min="13" max="13" width="45.25390625" style="167" customWidth="1"/>
    <col min="14" max="16384" width="9.125" style="167" customWidth="1"/>
  </cols>
  <sheetData>
    <row r="1" spans="1:7" ht="15.75">
      <c r="A1" s="166" t="s">
        <v>76</v>
      </c>
      <c r="B1" s="166"/>
      <c r="C1" s="166"/>
      <c r="D1" s="166"/>
      <c r="E1" s="166"/>
      <c r="F1" s="166"/>
      <c r="G1" s="166"/>
    </row>
    <row r="2" spans="1:7" ht="14.25" customHeight="1" thickBot="1">
      <c r="A2" s="168"/>
      <c r="B2" s="169"/>
      <c r="C2" s="170"/>
      <c r="D2" s="170"/>
      <c r="E2" s="171"/>
      <c r="F2" s="170"/>
      <c r="G2" s="170"/>
    </row>
    <row r="3" spans="1:7" ht="13.5" thickTop="1">
      <c r="A3" s="108" t="s">
        <v>48</v>
      </c>
      <c r="B3" s="109"/>
      <c r="C3" s="110" t="str">
        <f>CONCATENATE(cislostavby," ",nazevstavby)</f>
        <v>15-06 Škoní jídelna, oprava části 1.NP (varny)</v>
      </c>
      <c r="D3" s="172"/>
      <c r="E3" s="173" t="s">
        <v>64</v>
      </c>
      <c r="F3" s="174" t="str">
        <f>Rekapitulace!H1</f>
        <v>010</v>
      </c>
      <c r="G3" s="175"/>
    </row>
    <row r="4" spans="1:7" ht="13.5" thickBot="1">
      <c r="A4" s="176" t="s">
        <v>50</v>
      </c>
      <c r="B4" s="117"/>
      <c r="C4" s="118" t="str">
        <f>CONCATENATE(cisloobjektu," ",nazevobjektu)</f>
        <v>D.1.4.3 Instalace TZB varny</v>
      </c>
      <c r="D4" s="177"/>
      <c r="E4" s="178" t="str">
        <f>Rekapitulace!G2</f>
        <v>Dodávka a montáž TZB</v>
      </c>
      <c r="F4" s="179"/>
      <c r="G4" s="180"/>
    </row>
    <row r="5" spans="1:7" ht="13.5" thickTop="1">
      <c r="A5" s="181"/>
      <c r="B5" s="168"/>
      <c r="C5" s="168"/>
      <c r="D5" s="168"/>
      <c r="E5" s="182"/>
      <c r="F5" s="168"/>
      <c r="G5" s="183"/>
    </row>
    <row r="6" spans="1:7" ht="12.75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5" ht="12.75">
      <c r="A7" s="188" t="s">
        <v>72</v>
      </c>
      <c r="B7" s="189" t="s">
        <v>83</v>
      </c>
      <c r="C7" s="190" t="s">
        <v>84</v>
      </c>
      <c r="D7" s="191"/>
      <c r="E7" s="192"/>
      <c r="F7" s="192"/>
      <c r="G7" s="193"/>
      <c r="H7" s="194"/>
      <c r="I7" s="194"/>
      <c r="O7" s="195">
        <v>1</v>
      </c>
    </row>
    <row r="8" spans="1:104" ht="12.75">
      <c r="A8" s="196">
        <v>1</v>
      </c>
      <c r="B8" s="197" t="s">
        <v>85</v>
      </c>
      <c r="C8" s="198" t="s">
        <v>86</v>
      </c>
      <c r="D8" s="199" t="s">
        <v>87</v>
      </c>
      <c r="E8" s="200">
        <v>15</v>
      </c>
      <c r="F8" s="200">
        <v>0</v>
      </c>
      <c r="G8" s="201">
        <f>E8*F8</f>
        <v>0</v>
      </c>
      <c r="O8" s="195">
        <v>2</v>
      </c>
      <c r="AA8" s="167">
        <v>1</v>
      </c>
      <c r="AB8" s="167">
        <v>0</v>
      </c>
      <c r="AC8" s="167">
        <v>0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</v>
      </c>
      <c r="CB8" s="202">
        <v>0</v>
      </c>
      <c r="CZ8" s="167">
        <v>0.0502</v>
      </c>
    </row>
    <row r="9" spans="1:57" ht="12.75">
      <c r="A9" s="203"/>
      <c r="B9" s="204" t="s">
        <v>74</v>
      </c>
      <c r="C9" s="205" t="str">
        <f>CONCATENATE(B7," ",C7)</f>
        <v>4 Vodorovné konstrukce</v>
      </c>
      <c r="D9" s="206"/>
      <c r="E9" s="207"/>
      <c r="F9" s="208"/>
      <c r="G9" s="209">
        <f>SUM(G7:G8)</f>
        <v>0</v>
      </c>
      <c r="O9" s="195">
        <v>4</v>
      </c>
      <c r="BA9" s="210">
        <f>SUM(BA7:BA8)</f>
        <v>0</v>
      </c>
      <c r="BB9" s="210">
        <f>SUM(BB7:BB8)</f>
        <v>0</v>
      </c>
      <c r="BC9" s="210">
        <f>SUM(BC7:BC8)</f>
        <v>0</v>
      </c>
      <c r="BD9" s="210">
        <f>SUM(BD7:BD8)</f>
        <v>0</v>
      </c>
      <c r="BE9" s="210">
        <f>SUM(BE7:BE8)</f>
        <v>0</v>
      </c>
    </row>
    <row r="10" spans="1:15" ht="12.75">
      <c r="A10" s="188" t="s">
        <v>72</v>
      </c>
      <c r="B10" s="189" t="s">
        <v>88</v>
      </c>
      <c r="C10" s="190" t="s">
        <v>89</v>
      </c>
      <c r="D10" s="191"/>
      <c r="E10" s="192"/>
      <c r="F10" s="192"/>
      <c r="G10" s="193"/>
      <c r="H10" s="194"/>
      <c r="I10" s="194"/>
      <c r="O10" s="195">
        <v>1</v>
      </c>
    </row>
    <row r="11" spans="1:104" ht="12.75">
      <c r="A11" s="196">
        <v>2</v>
      </c>
      <c r="B11" s="197" t="s">
        <v>90</v>
      </c>
      <c r="C11" s="198" t="s">
        <v>91</v>
      </c>
      <c r="D11" s="199" t="s">
        <v>92</v>
      </c>
      <c r="E11" s="200">
        <v>9.8</v>
      </c>
      <c r="F11" s="200">
        <v>0</v>
      </c>
      <c r="G11" s="201">
        <f>E11*F11</f>
        <v>0</v>
      </c>
      <c r="O11" s="195">
        <v>2</v>
      </c>
      <c r="AA11" s="167">
        <v>1</v>
      </c>
      <c r="AB11" s="167">
        <v>1</v>
      </c>
      <c r="AC11" s="167">
        <v>1</v>
      </c>
      <c r="AZ11" s="167">
        <v>1</v>
      </c>
      <c r="BA11" s="167">
        <f>IF(AZ11=1,G11,0)</f>
        <v>0</v>
      </c>
      <c r="BB11" s="167">
        <f>IF(AZ11=2,G11,0)</f>
        <v>0</v>
      </c>
      <c r="BC11" s="167">
        <f>IF(AZ11=3,G11,0)</f>
        <v>0</v>
      </c>
      <c r="BD11" s="167">
        <f>IF(AZ11=4,G11,0)</f>
        <v>0</v>
      </c>
      <c r="BE11" s="167">
        <f>IF(AZ11=5,G11,0)</f>
        <v>0</v>
      </c>
      <c r="CA11" s="202">
        <v>1</v>
      </c>
      <c r="CB11" s="202">
        <v>1</v>
      </c>
      <c r="CZ11" s="167">
        <v>0.10712</v>
      </c>
    </row>
    <row r="12" spans="1:57" ht="12.75">
      <c r="A12" s="203"/>
      <c r="B12" s="204" t="s">
        <v>74</v>
      </c>
      <c r="C12" s="205" t="str">
        <f>CONCATENATE(B10," ",C10)</f>
        <v>61 Upravy povrchů vnitřní</v>
      </c>
      <c r="D12" s="206"/>
      <c r="E12" s="207"/>
      <c r="F12" s="208"/>
      <c r="G12" s="209">
        <f>SUM(G10:G11)</f>
        <v>0</v>
      </c>
      <c r="O12" s="195">
        <v>4</v>
      </c>
      <c r="BA12" s="210">
        <f>SUM(BA10:BA11)</f>
        <v>0</v>
      </c>
      <c r="BB12" s="210">
        <f>SUM(BB10:BB11)</f>
        <v>0</v>
      </c>
      <c r="BC12" s="210">
        <f>SUM(BC10:BC11)</f>
        <v>0</v>
      </c>
      <c r="BD12" s="210">
        <f>SUM(BD10:BD11)</f>
        <v>0</v>
      </c>
      <c r="BE12" s="210">
        <f>SUM(BE10:BE11)</f>
        <v>0</v>
      </c>
    </row>
    <row r="13" spans="1:15" ht="12.75">
      <c r="A13" s="188" t="s">
        <v>72</v>
      </c>
      <c r="B13" s="189" t="s">
        <v>93</v>
      </c>
      <c r="C13" s="190" t="s">
        <v>94</v>
      </c>
      <c r="D13" s="191"/>
      <c r="E13" s="192"/>
      <c r="F13" s="192"/>
      <c r="G13" s="193"/>
      <c r="H13" s="194"/>
      <c r="I13" s="194"/>
      <c r="O13" s="195">
        <v>1</v>
      </c>
    </row>
    <row r="14" spans="1:104" ht="12.75">
      <c r="A14" s="196">
        <v>3</v>
      </c>
      <c r="B14" s="197" t="s">
        <v>95</v>
      </c>
      <c r="C14" s="198" t="s">
        <v>96</v>
      </c>
      <c r="D14" s="199" t="s">
        <v>97</v>
      </c>
      <c r="E14" s="200">
        <v>12</v>
      </c>
      <c r="F14" s="200">
        <v>0</v>
      </c>
      <c r="G14" s="201">
        <f>E14*F14</f>
        <v>0</v>
      </c>
      <c r="O14" s="195">
        <v>2</v>
      </c>
      <c r="AA14" s="167">
        <v>1</v>
      </c>
      <c r="AB14" s="167">
        <v>1</v>
      </c>
      <c r="AC14" s="167">
        <v>1</v>
      </c>
      <c r="AZ14" s="167">
        <v>1</v>
      </c>
      <c r="BA14" s="167">
        <f>IF(AZ14=1,G14,0)</f>
        <v>0</v>
      </c>
      <c r="BB14" s="167">
        <f>IF(AZ14=2,G14,0)</f>
        <v>0</v>
      </c>
      <c r="BC14" s="167">
        <f>IF(AZ14=3,G14,0)</f>
        <v>0</v>
      </c>
      <c r="BD14" s="167">
        <f>IF(AZ14=4,G14,0)</f>
        <v>0</v>
      </c>
      <c r="BE14" s="167">
        <f>IF(AZ14=5,G14,0)</f>
        <v>0</v>
      </c>
      <c r="CA14" s="202">
        <v>1</v>
      </c>
      <c r="CB14" s="202">
        <v>1</v>
      </c>
      <c r="CZ14" s="167">
        <v>0.00059</v>
      </c>
    </row>
    <row r="15" spans="1:104" ht="12.75">
      <c r="A15" s="196">
        <v>4</v>
      </c>
      <c r="B15" s="197" t="s">
        <v>98</v>
      </c>
      <c r="C15" s="198" t="s">
        <v>99</v>
      </c>
      <c r="D15" s="199" t="s">
        <v>97</v>
      </c>
      <c r="E15" s="200">
        <v>9</v>
      </c>
      <c r="F15" s="200">
        <v>0</v>
      </c>
      <c r="G15" s="201">
        <f>E15*F15</f>
        <v>0</v>
      </c>
      <c r="O15" s="195">
        <v>2</v>
      </c>
      <c r="AA15" s="167">
        <v>1</v>
      </c>
      <c r="AB15" s="167">
        <v>1</v>
      </c>
      <c r="AC15" s="167">
        <v>1</v>
      </c>
      <c r="AZ15" s="167">
        <v>1</v>
      </c>
      <c r="BA15" s="167">
        <f>IF(AZ15=1,G15,0)</f>
        <v>0</v>
      </c>
      <c r="BB15" s="167">
        <f>IF(AZ15=2,G15,0)</f>
        <v>0</v>
      </c>
      <c r="BC15" s="167">
        <f>IF(AZ15=3,G15,0)</f>
        <v>0</v>
      </c>
      <c r="BD15" s="167">
        <f>IF(AZ15=4,G15,0)</f>
        <v>0</v>
      </c>
      <c r="BE15" s="167">
        <f>IF(AZ15=5,G15,0)</f>
        <v>0</v>
      </c>
      <c r="CA15" s="202">
        <v>1</v>
      </c>
      <c r="CB15" s="202">
        <v>1</v>
      </c>
      <c r="CZ15" s="167">
        <v>0.00059</v>
      </c>
    </row>
    <row r="16" spans="1:57" ht="12.75">
      <c r="A16" s="203"/>
      <c r="B16" s="204" t="s">
        <v>74</v>
      </c>
      <c r="C16" s="205" t="str">
        <f>CONCATENATE(B13," ",C13)</f>
        <v>96 Bourání konstrukcí</v>
      </c>
      <c r="D16" s="206"/>
      <c r="E16" s="207"/>
      <c r="F16" s="208"/>
      <c r="G16" s="209">
        <f>SUM(G13:G15)</f>
        <v>0</v>
      </c>
      <c r="O16" s="195">
        <v>4</v>
      </c>
      <c r="BA16" s="210">
        <f>SUM(BA13:BA15)</f>
        <v>0</v>
      </c>
      <c r="BB16" s="210">
        <f>SUM(BB13:BB15)</f>
        <v>0</v>
      </c>
      <c r="BC16" s="210">
        <f>SUM(BC13:BC15)</f>
        <v>0</v>
      </c>
      <c r="BD16" s="210">
        <f>SUM(BD13:BD15)</f>
        <v>0</v>
      </c>
      <c r="BE16" s="210">
        <f>SUM(BE13:BE15)</f>
        <v>0</v>
      </c>
    </row>
    <row r="17" spans="1:15" ht="12.75">
      <c r="A17" s="188" t="s">
        <v>72</v>
      </c>
      <c r="B17" s="189" t="s">
        <v>100</v>
      </c>
      <c r="C17" s="190" t="s">
        <v>101</v>
      </c>
      <c r="D17" s="191"/>
      <c r="E17" s="192"/>
      <c r="F17" s="192"/>
      <c r="G17" s="193"/>
      <c r="H17" s="194"/>
      <c r="I17" s="194"/>
      <c r="O17" s="195">
        <v>1</v>
      </c>
    </row>
    <row r="18" spans="1:104" ht="12.75">
      <c r="A18" s="196">
        <v>5</v>
      </c>
      <c r="B18" s="197" t="s">
        <v>102</v>
      </c>
      <c r="C18" s="198" t="s">
        <v>103</v>
      </c>
      <c r="D18" s="199" t="s">
        <v>87</v>
      </c>
      <c r="E18" s="200">
        <v>15</v>
      </c>
      <c r="F18" s="200">
        <v>0</v>
      </c>
      <c r="G18" s="201">
        <f>E18*F18</f>
        <v>0</v>
      </c>
      <c r="O18" s="195">
        <v>2</v>
      </c>
      <c r="AA18" s="167">
        <v>1</v>
      </c>
      <c r="AB18" s="167">
        <v>0</v>
      </c>
      <c r="AC18" s="167">
        <v>0</v>
      </c>
      <c r="AZ18" s="167">
        <v>1</v>
      </c>
      <c r="BA18" s="167">
        <f>IF(AZ18=1,G18,0)</f>
        <v>0</v>
      </c>
      <c r="BB18" s="167">
        <f>IF(AZ18=2,G18,0)</f>
        <v>0</v>
      </c>
      <c r="BC18" s="167">
        <f>IF(AZ18=3,G18,0)</f>
        <v>0</v>
      </c>
      <c r="BD18" s="167">
        <f>IF(AZ18=4,G18,0)</f>
        <v>0</v>
      </c>
      <c r="BE18" s="167">
        <f>IF(AZ18=5,G18,0)</f>
        <v>0</v>
      </c>
      <c r="CA18" s="202">
        <v>1</v>
      </c>
      <c r="CB18" s="202">
        <v>0</v>
      </c>
      <c r="CZ18" s="167">
        <v>0.00133</v>
      </c>
    </row>
    <row r="19" spans="1:104" ht="12.75">
      <c r="A19" s="196">
        <v>6</v>
      </c>
      <c r="B19" s="197" t="s">
        <v>104</v>
      </c>
      <c r="C19" s="198" t="s">
        <v>105</v>
      </c>
      <c r="D19" s="199" t="s">
        <v>97</v>
      </c>
      <c r="E19" s="200">
        <v>5</v>
      </c>
      <c r="F19" s="200">
        <v>0</v>
      </c>
      <c r="G19" s="201">
        <f>E19*F19</f>
        <v>0</v>
      </c>
      <c r="O19" s="195">
        <v>2</v>
      </c>
      <c r="AA19" s="167">
        <v>1</v>
      </c>
      <c r="AB19" s="167">
        <v>1</v>
      </c>
      <c r="AC19" s="167">
        <v>1</v>
      </c>
      <c r="AZ19" s="167">
        <v>1</v>
      </c>
      <c r="BA19" s="167">
        <f>IF(AZ19=1,G19,0)</f>
        <v>0</v>
      </c>
      <c r="BB19" s="167">
        <f>IF(AZ19=2,G19,0)</f>
        <v>0</v>
      </c>
      <c r="BC19" s="167">
        <f>IF(AZ19=3,G19,0)</f>
        <v>0</v>
      </c>
      <c r="BD19" s="167">
        <f>IF(AZ19=4,G19,0)</f>
        <v>0</v>
      </c>
      <c r="BE19" s="167">
        <f>IF(AZ19=5,G19,0)</f>
        <v>0</v>
      </c>
      <c r="CA19" s="202">
        <v>1</v>
      </c>
      <c r="CB19" s="202">
        <v>1</v>
      </c>
      <c r="CZ19" s="167">
        <v>0.00049</v>
      </c>
    </row>
    <row r="20" spans="1:104" ht="12.75">
      <c r="A20" s="196">
        <v>7</v>
      </c>
      <c r="B20" s="197" t="s">
        <v>106</v>
      </c>
      <c r="C20" s="198" t="s">
        <v>107</v>
      </c>
      <c r="D20" s="199" t="s">
        <v>97</v>
      </c>
      <c r="E20" s="200">
        <v>8</v>
      </c>
      <c r="F20" s="200">
        <v>0</v>
      </c>
      <c r="G20" s="201">
        <f>E20*F20</f>
        <v>0</v>
      </c>
      <c r="O20" s="195">
        <v>2</v>
      </c>
      <c r="AA20" s="167">
        <v>1</v>
      </c>
      <c r="AB20" s="167">
        <v>1</v>
      </c>
      <c r="AC20" s="167">
        <v>1</v>
      </c>
      <c r="AZ20" s="167">
        <v>1</v>
      </c>
      <c r="BA20" s="167">
        <f>IF(AZ20=1,G20,0)</f>
        <v>0</v>
      </c>
      <c r="BB20" s="167">
        <f>IF(AZ20=2,G20,0)</f>
        <v>0</v>
      </c>
      <c r="BC20" s="167">
        <f>IF(AZ20=3,G20,0)</f>
        <v>0</v>
      </c>
      <c r="BD20" s="167">
        <f>IF(AZ20=4,G20,0)</f>
        <v>0</v>
      </c>
      <c r="BE20" s="167">
        <f>IF(AZ20=5,G20,0)</f>
        <v>0</v>
      </c>
      <c r="CA20" s="202">
        <v>1</v>
      </c>
      <c r="CB20" s="202">
        <v>1</v>
      </c>
      <c r="CZ20" s="167">
        <v>0.00049</v>
      </c>
    </row>
    <row r="21" spans="1:104" ht="12.75">
      <c r="A21" s="196">
        <v>8</v>
      </c>
      <c r="B21" s="197" t="s">
        <v>108</v>
      </c>
      <c r="C21" s="198" t="s">
        <v>109</v>
      </c>
      <c r="D21" s="199" t="s">
        <v>97</v>
      </c>
      <c r="E21" s="200">
        <v>8</v>
      </c>
      <c r="F21" s="200">
        <v>0</v>
      </c>
      <c r="G21" s="201">
        <f>E21*F21</f>
        <v>0</v>
      </c>
      <c r="O21" s="195">
        <v>2</v>
      </c>
      <c r="AA21" s="167">
        <v>1</v>
      </c>
      <c r="AB21" s="167">
        <v>1</v>
      </c>
      <c r="AC21" s="167">
        <v>1</v>
      </c>
      <c r="AZ21" s="167">
        <v>1</v>
      </c>
      <c r="BA21" s="167">
        <f>IF(AZ21=1,G21,0)</f>
        <v>0</v>
      </c>
      <c r="BB21" s="167">
        <f>IF(AZ21=2,G21,0)</f>
        <v>0</v>
      </c>
      <c r="BC21" s="167">
        <f>IF(AZ21=3,G21,0)</f>
        <v>0</v>
      </c>
      <c r="BD21" s="167">
        <f>IF(AZ21=4,G21,0)</f>
        <v>0</v>
      </c>
      <c r="BE21" s="167">
        <f>IF(AZ21=5,G21,0)</f>
        <v>0</v>
      </c>
      <c r="CA21" s="202">
        <v>1</v>
      </c>
      <c r="CB21" s="202">
        <v>1</v>
      </c>
      <c r="CZ21" s="167">
        <v>0.00049</v>
      </c>
    </row>
    <row r="22" spans="1:57" ht="12.75">
      <c r="A22" s="203"/>
      <c r="B22" s="204" t="s">
        <v>74</v>
      </c>
      <c r="C22" s="205" t="str">
        <f>CONCATENATE(B17," ",C17)</f>
        <v>97 Prorážení otvorů</v>
      </c>
      <c r="D22" s="206"/>
      <c r="E22" s="207"/>
      <c r="F22" s="208"/>
      <c r="G22" s="209">
        <f>SUM(G17:G21)</f>
        <v>0</v>
      </c>
      <c r="O22" s="195">
        <v>4</v>
      </c>
      <c r="BA22" s="210">
        <f>SUM(BA17:BA21)</f>
        <v>0</v>
      </c>
      <c r="BB22" s="210">
        <f>SUM(BB17:BB21)</f>
        <v>0</v>
      </c>
      <c r="BC22" s="210">
        <f>SUM(BC17:BC21)</f>
        <v>0</v>
      </c>
      <c r="BD22" s="210">
        <f>SUM(BD17:BD21)</f>
        <v>0</v>
      </c>
      <c r="BE22" s="210">
        <f>SUM(BE17:BE21)</f>
        <v>0</v>
      </c>
    </row>
    <row r="23" spans="1:15" ht="12.75">
      <c r="A23" s="188" t="s">
        <v>72</v>
      </c>
      <c r="B23" s="189" t="s">
        <v>110</v>
      </c>
      <c r="C23" s="190" t="s">
        <v>111</v>
      </c>
      <c r="D23" s="191"/>
      <c r="E23" s="192"/>
      <c r="F23" s="192"/>
      <c r="G23" s="193"/>
      <c r="H23" s="194"/>
      <c r="I23" s="194"/>
      <c r="O23" s="195">
        <v>1</v>
      </c>
    </row>
    <row r="24" spans="1:104" ht="22.5">
      <c r="A24" s="196">
        <v>9</v>
      </c>
      <c r="B24" s="197" t="s">
        <v>112</v>
      </c>
      <c r="C24" s="198" t="s">
        <v>113</v>
      </c>
      <c r="D24" s="199" t="s">
        <v>97</v>
      </c>
      <c r="E24" s="200">
        <v>77.5</v>
      </c>
      <c r="F24" s="200">
        <v>0</v>
      </c>
      <c r="G24" s="201">
        <f>E24*F24</f>
        <v>0</v>
      </c>
      <c r="O24" s="195">
        <v>2</v>
      </c>
      <c r="AA24" s="167">
        <v>1</v>
      </c>
      <c r="AB24" s="167">
        <v>7</v>
      </c>
      <c r="AC24" s="167">
        <v>7</v>
      </c>
      <c r="AZ24" s="167">
        <v>2</v>
      </c>
      <c r="BA24" s="167">
        <f>IF(AZ24=1,G24,0)</f>
        <v>0</v>
      </c>
      <c r="BB24" s="167">
        <f>IF(AZ24=2,G24,0)</f>
        <v>0</v>
      </c>
      <c r="BC24" s="167">
        <f>IF(AZ24=3,G24,0)</f>
        <v>0</v>
      </c>
      <c r="BD24" s="167">
        <f>IF(AZ24=4,G24,0)</f>
        <v>0</v>
      </c>
      <c r="BE24" s="167">
        <f>IF(AZ24=5,G24,0)</f>
        <v>0</v>
      </c>
      <c r="CA24" s="202">
        <v>1</v>
      </c>
      <c r="CB24" s="202">
        <v>7</v>
      </c>
      <c r="CZ24" s="167">
        <v>3E-05</v>
      </c>
    </row>
    <row r="25" spans="1:104" ht="22.5">
      <c r="A25" s="196">
        <v>10</v>
      </c>
      <c r="B25" s="197" t="s">
        <v>114</v>
      </c>
      <c r="C25" s="198" t="s">
        <v>115</v>
      </c>
      <c r="D25" s="199" t="s">
        <v>97</v>
      </c>
      <c r="E25" s="200">
        <v>64</v>
      </c>
      <c r="F25" s="200">
        <v>0</v>
      </c>
      <c r="G25" s="201">
        <f>E25*F25</f>
        <v>0</v>
      </c>
      <c r="O25" s="195">
        <v>2</v>
      </c>
      <c r="AA25" s="167">
        <v>1</v>
      </c>
      <c r="AB25" s="167">
        <v>7</v>
      </c>
      <c r="AC25" s="167">
        <v>7</v>
      </c>
      <c r="AZ25" s="167">
        <v>2</v>
      </c>
      <c r="BA25" s="167">
        <f>IF(AZ25=1,G25,0)</f>
        <v>0</v>
      </c>
      <c r="BB25" s="167">
        <f>IF(AZ25=2,G25,0)</f>
        <v>0</v>
      </c>
      <c r="BC25" s="167">
        <f>IF(AZ25=3,G25,0)</f>
        <v>0</v>
      </c>
      <c r="BD25" s="167">
        <f>IF(AZ25=4,G25,0)</f>
        <v>0</v>
      </c>
      <c r="BE25" s="167">
        <f>IF(AZ25=5,G25,0)</f>
        <v>0</v>
      </c>
      <c r="CA25" s="202">
        <v>1</v>
      </c>
      <c r="CB25" s="202">
        <v>7</v>
      </c>
      <c r="CZ25" s="167">
        <v>6E-05</v>
      </c>
    </row>
    <row r="26" spans="1:104" ht="22.5">
      <c r="A26" s="196">
        <v>11</v>
      </c>
      <c r="B26" s="197" t="s">
        <v>116</v>
      </c>
      <c r="C26" s="198" t="s">
        <v>117</v>
      </c>
      <c r="D26" s="199" t="s">
        <v>97</v>
      </c>
      <c r="E26" s="200">
        <v>18</v>
      </c>
      <c r="F26" s="200">
        <v>0</v>
      </c>
      <c r="G26" s="201">
        <f>E26*F26</f>
        <v>0</v>
      </c>
      <c r="O26" s="195">
        <v>2</v>
      </c>
      <c r="AA26" s="167">
        <v>1</v>
      </c>
      <c r="AB26" s="167">
        <v>7</v>
      </c>
      <c r="AC26" s="167">
        <v>7</v>
      </c>
      <c r="AZ26" s="167">
        <v>2</v>
      </c>
      <c r="BA26" s="167">
        <f>IF(AZ26=1,G26,0)</f>
        <v>0</v>
      </c>
      <c r="BB26" s="167">
        <f>IF(AZ26=2,G26,0)</f>
        <v>0</v>
      </c>
      <c r="BC26" s="167">
        <f>IF(AZ26=3,G26,0)</f>
        <v>0</v>
      </c>
      <c r="BD26" s="167">
        <f>IF(AZ26=4,G26,0)</f>
        <v>0</v>
      </c>
      <c r="BE26" s="167">
        <f>IF(AZ26=5,G26,0)</f>
        <v>0</v>
      </c>
      <c r="CA26" s="202">
        <v>1</v>
      </c>
      <c r="CB26" s="202">
        <v>7</v>
      </c>
      <c r="CZ26" s="167">
        <v>4E-05</v>
      </c>
    </row>
    <row r="27" spans="1:104" ht="22.5">
      <c r="A27" s="196">
        <v>12</v>
      </c>
      <c r="B27" s="197" t="s">
        <v>118</v>
      </c>
      <c r="C27" s="198" t="s">
        <v>119</v>
      </c>
      <c r="D27" s="199" t="s">
        <v>97</v>
      </c>
      <c r="E27" s="200">
        <v>23.5</v>
      </c>
      <c r="F27" s="200">
        <v>0</v>
      </c>
      <c r="G27" s="201">
        <f>E27*F27</f>
        <v>0</v>
      </c>
      <c r="O27" s="195">
        <v>2</v>
      </c>
      <c r="AA27" s="167">
        <v>1</v>
      </c>
      <c r="AB27" s="167">
        <v>7</v>
      </c>
      <c r="AC27" s="167">
        <v>7</v>
      </c>
      <c r="AZ27" s="167">
        <v>2</v>
      </c>
      <c r="BA27" s="167">
        <f>IF(AZ27=1,G27,0)</f>
        <v>0</v>
      </c>
      <c r="BB27" s="167">
        <f>IF(AZ27=2,G27,0)</f>
        <v>0</v>
      </c>
      <c r="BC27" s="167">
        <f>IF(AZ27=3,G27,0)</f>
        <v>0</v>
      </c>
      <c r="BD27" s="167">
        <f>IF(AZ27=4,G27,0)</f>
        <v>0</v>
      </c>
      <c r="BE27" s="167">
        <f>IF(AZ27=5,G27,0)</f>
        <v>0</v>
      </c>
      <c r="CA27" s="202">
        <v>1</v>
      </c>
      <c r="CB27" s="202">
        <v>7</v>
      </c>
      <c r="CZ27" s="167">
        <v>6E-05</v>
      </c>
    </row>
    <row r="28" spans="1:104" ht="22.5">
      <c r="A28" s="196">
        <v>13</v>
      </c>
      <c r="B28" s="197" t="s">
        <v>120</v>
      </c>
      <c r="C28" s="198" t="s">
        <v>121</v>
      </c>
      <c r="D28" s="199" t="s">
        <v>97</v>
      </c>
      <c r="E28" s="200">
        <v>17</v>
      </c>
      <c r="F28" s="200">
        <v>0</v>
      </c>
      <c r="G28" s="201">
        <f>E28*F28</f>
        <v>0</v>
      </c>
      <c r="O28" s="195">
        <v>2</v>
      </c>
      <c r="AA28" s="167">
        <v>1</v>
      </c>
      <c r="AB28" s="167">
        <v>7</v>
      </c>
      <c r="AC28" s="167">
        <v>7</v>
      </c>
      <c r="AZ28" s="167">
        <v>2</v>
      </c>
      <c r="BA28" s="167">
        <f>IF(AZ28=1,G28,0)</f>
        <v>0</v>
      </c>
      <c r="BB28" s="167">
        <f>IF(AZ28=2,G28,0)</f>
        <v>0</v>
      </c>
      <c r="BC28" s="167">
        <f>IF(AZ28=3,G28,0)</f>
        <v>0</v>
      </c>
      <c r="BD28" s="167">
        <f>IF(AZ28=4,G28,0)</f>
        <v>0</v>
      </c>
      <c r="BE28" s="167">
        <f>IF(AZ28=5,G28,0)</f>
        <v>0</v>
      </c>
      <c r="CA28" s="202">
        <v>1</v>
      </c>
      <c r="CB28" s="202">
        <v>7</v>
      </c>
      <c r="CZ28" s="167">
        <v>0.00012</v>
      </c>
    </row>
    <row r="29" spans="1:104" ht="12.75">
      <c r="A29" s="196">
        <v>14</v>
      </c>
      <c r="B29" s="197" t="s">
        <v>122</v>
      </c>
      <c r="C29" s="198" t="s">
        <v>123</v>
      </c>
      <c r="D29" s="199" t="s">
        <v>97</v>
      </c>
      <c r="E29" s="200">
        <v>148</v>
      </c>
      <c r="F29" s="200">
        <v>0</v>
      </c>
      <c r="G29" s="201">
        <f>E29*F29</f>
        <v>0</v>
      </c>
      <c r="O29" s="195">
        <v>2</v>
      </c>
      <c r="AA29" s="167">
        <v>3</v>
      </c>
      <c r="AB29" s="167">
        <v>7</v>
      </c>
      <c r="AC29" s="167">
        <v>28377670</v>
      </c>
      <c r="AZ29" s="167">
        <v>2</v>
      </c>
      <c r="BA29" s="167">
        <f>IF(AZ29=1,G29,0)</f>
        <v>0</v>
      </c>
      <c r="BB29" s="167">
        <f>IF(AZ29=2,G29,0)</f>
        <v>0</v>
      </c>
      <c r="BC29" s="167">
        <f>IF(AZ29=3,G29,0)</f>
        <v>0</v>
      </c>
      <c r="BD29" s="167">
        <f>IF(AZ29=4,G29,0)</f>
        <v>0</v>
      </c>
      <c r="BE29" s="167">
        <f>IF(AZ29=5,G29,0)</f>
        <v>0</v>
      </c>
      <c r="CA29" s="202">
        <v>3</v>
      </c>
      <c r="CB29" s="202">
        <v>7</v>
      </c>
      <c r="CZ29" s="167">
        <v>0</v>
      </c>
    </row>
    <row r="30" spans="1:104" ht="12.75">
      <c r="A30" s="196">
        <v>15</v>
      </c>
      <c r="B30" s="197" t="s">
        <v>124</v>
      </c>
      <c r="C30" s="198" t="s">
        <v>125</v>
      </c>
      <c r="D30" s="199" t="s">
        <v>73</v>
      </c>
      <c r="E30" s="200">
        <v>2</v>
      </c>
      <c r="F30" s="200">
        <v>0</v>
      </c>
      <c r="G30" s="201">
        <f>E30*F30</f>
        <v>0</v>
      </c>
      <c r="O30" s="195">
        <v>2</v>
      </c>
      <c r="AA30" s="167">
        <v>3</v>
      </c>
      <c r="AB30" s="167">
        <v>7</v>
      </c>
      <c r="AC30" s="167" t="s">
        <v>124</v>
      </c>
      <c r="AZ30" s="167">
        <v>2</v>
      </c>
      <c r="BA30" s="167">
        <f>IF(AZ30=1,G30,0)</f>
        <v>0</v>
      </c>
      <c r="BB30" s="167">
        <f>IF(AZ30=2,G30,0)</f>
        <v>0</v>
      </c>
      <c r="BC30" s="167">
        <f>IF(AZ30=3,G30,0)</f>
        <v>0</v>
      </c>
      <c r="BD30" s="167">
        <f>IF(AZ30=4,G30,0)</f>
        <v>0</v>
      </c>
      <c r="BE30" s="167">
        <f>IF(AZ30=5,G30,0)</f>
        <v>0</v>
      </c>
      <c r="CA30" s="202">
        <v>3</v>
      </c>
      <c r="CB30" s="202">
        <v>7</v>
      </c>
      <c r="CZ30" s="167">
        <v>0</v>
      </c>
    </row>
    <row r="31" spans="1:104" ht="12.75">
      <c r="A31" s="196">
        <v>16</v>
      </c>
      <c r="B31" s="197" t="s">
        <v>126</v>
      </c>
      <c r="C31" s="198" t="s">
        <v>127</v>
      </c>
      <c r="D31" s="199" t="s">
        <v>61</v>
      </c>
      <c r="E31" s="200"/>
      <c r="F31" s="200">
        <v>0</v>
      </c>
      <c r="G31" s="201">
        <f>E31*F31</f>
        <v>0</v>
      </c>
      <c r="O31" s="195">
        <v>2</v>
      </c>
      <c r="AA31" s="167">
        <v>7</v>
      </c>
      <c r="AB31" s="167">
        <v>1002</v>
      </c>
      <c r="AC31" s="167">
        <v>5</v>
      </c>
      <c r="AZ31" s="167">
        <v>2</v>
      </c>
      <c r="BA31" s="167">
        <f>IF(AZ31=1,G31,0)</f>
        <v>0</v>
      </c>
      <c r="BB31" s="167">
        <f>IF(AZ31=2,G31,0)</f>
        <v>0</v>
      </c>
      <c r="BC31" s="167">
        <f>IF(AZ31=3,G31,0)</f>
        <v>0</v>
      </c>
      <c r="BD31" s="167">
        <f>IF(AZ31=4,G31,0)</f>
        <v>0</v>
      </c>
      <c r="BE31" s="167">
        <f>IF(AZ31=5,G31,0)</f>
        <v>0</v>
      </c>
      <c r="CA31" s="202">
        <v>7</v>
      </c>
      <c r="CB31" s="202">
        <v>1002</v>
      </c>
      <c r="CZ31" s="167">
        <v>0</v>
      </c>
    </row>
    <row r="32" spans="1:57" ht="12.75">
      <c r="A32" s="203"/>
      <c r="B32" s="204" t="s">
        <v>74</v>
      </c>
      <c r="C32" s="205" t="str">
        <f>CONCATENATE(B23," ",C23)</f>
        <v>713 Izolace tepelné</v>
      </c>
      <c r="D32" s="206"/>
      <c r="E32" s="207"/>
      <c r="F32" s="208"/>
      <c r="G32" s="209">
        <f>SUM(G23:G31)</f>
        <v>0</v>
      </c>
      <c r="O32" s="195">
        <v>4</v>
      </c>
      <c r="BA32" s="210">
        <f>SUM(BA23:BA31)</f>
        <v>0</v>
      </c>
      <c r="BB32" s="210">
        <f>SUM(BB23:BB31)</f>
        <v>0</v>
      </c>
      <c r="BC32" s="210">
        <f>SUM(BC23:BC31)</f>
        <v>0</v>
      </c>
      <c r="BD32" s="210">
        <f>SUM(BD23:BD31)</f>
        <v>0</v>
      </c>
      <c r="BE32" s="210">
        <f>SUM(BE23:BE31)</f>
        <v>0</v>
      </c>
    </row>
    <row r="33" spans="1:15" ht="12.75">
      <c r="A33" s="188" t="s">
        <v>72</v>
      </c>
      <c r="B33" s="189" t="s">
        <v>128</v>
      </c>
      <c r="C33" s="190" t="s">
        <v>129</v>
      </c>
      <c r="D33" s="191"/>
      <c r="E33" s="192"/>
      <c r="F33" s="192"/>
      <c r="G33" s="193"/>
      <c r="H33" s="194"/>
      <c r="I33" s="194"/>
      <c r="O33" s="195">
        <v>1</v>
      </c>
    </row>
    <row r="34" spans="1:104" ht="12.75">
      <c r="A34" s="196">
        <v>17</v>
      </c>
      <c r="B34" s="197" t="s">
        <v>130</v>
      </c>
      <c r="C34" s="198" t="s">
        <v>131</v>
      </c>
      <c r="D34" s="199" t="s">
        <v>87</v>
      </c>
      <c r="E34" s="200">
        <v>1</v>
      </c>
      <c r="F34" s="200">
        <v>0</v>
      </c>
      <c r="G34" s="201">
        <f>E34*F34</f>
        <v>0</v>
      </c>
      <c r="O34" s="195">
        <v>2</v>
      </c>
      <c r="AA34" s="167">
        <v>1</v>
      </c>
      <c r="AB34" s="167">
        <v>7</v>
      </c>
      <c r="AC34" s="167">
        <v>7</v>
      </c>
      <c r="AZ34" s="167">
        <v>2</v>
      </c>
      <c r="BA34" s="167">
        <f>IF(AZ34=1,G34,0)</f>
        <v>0</v>
      </c>
      <c r="BB34" s="167">
        <f>IF(AZ34=2,G34,0)</f>
        <v>0</v>
      </c>
      <c r="BC34" s="167">
        <f>IF(AZ34=3,G34,0)</f>
        <v>0</v>
      </c>
      <c r="BD34" s="167">
        <f>IF(AZ34=4,G34,0)</f>
        <v>0</v>
      </c>
      <c r="BE34" s="167">
        <f>IF(AZ34=5,G34,0)</f>
        <v>0</v>
      </c>
      <c r="CA34" s="202">
        <v>1</v>
      </c>
      <c r="CB34" s="202">
        <v>7</v>
      </c>
      <c r="CZ34" s="167">
        <v>0.00121</v>
      </c>
    </row>
    <row r="35" spans="1:104" ht="12.75">
      <c r="A35" s="196">
        <v>18</v>
      </c>
      <c r="B35" s="197" t="s">
        <v>132</v>
      </c>
      <c r="C35" s="198" t="s">
        <v>133</v>
      </c>
      <c r="D35" s="199" t="s">
        <v>87</v>
      </c>
      <c r="E35" s="200">
        <v>1</v>
      </c>
      <c r="F35" s="200">
        <v>0</v>
      </c>
      <c r="G35" s="201">
        <f>E35*F35</f>
        <v>0</v>
      </c>
      <c r="O35" s="195">
        <v>2</v>
      </c>
      <c r="AA35" s="167">
        <v>1</v>
      </c>
      <c r="AB35" s="167">
        <v>7</v>
      </c>
      <c r="AC35" s="167">
        <v>7</v>
      </c>
      <c r="AZ35" s="167">
        <v>2</v>
      </c>
      <c r="BA35" s="167">
        <f>IF(AZ35=1,G35,0)</f>
        <v>0</v>
      </c>
      <c r="BB35" s="167">
        <f>IF(AZ35=2,G35,0)</f>
        <v>0</v>
      </c>
      <c r="BC35" s="167">
        <f>IF(AZ35=3,G35,0)</f>
        <v>0</v>
      </c>
      <c r="BD35" s="167">
        <f>IF(AZ35=4,G35,0)</f>
        <v>0</v>
      </c>
      <c r="BE35" s="167">
        <f>IF(AZ35=5,G35,0)</f>
        <v>0</v>
      </c>
      <c r="CA35" s="202">
        <v>1</v>
      </c>
      <c r="CB35" s="202">
        <v>7</v>
      </c>
      <c r="CZ35" s="167">
        <v>0.00158</v>
      </c>
    </row>
    <row r="36" spans="1:104" ht="12.75">
      <c r="A36" s="196">
        <v>19</v>
      </c>
      <c r="B36" s="197" t="s">
        <v>134</v>
      </c>
      <c r="C36" s="198" t="s">
        <v>135</v>
      </c>
      <c r="D36" s="199" t="s">
        <v>97</v>
      </c>
      <c r="E36" s="200">
        <v>18</v>
      </c>
      <c r="F36" s="200">
        <v>0</v>
      </c>
      <c r="G36" s="201">
        <f>E36*F36</f>
        <v>0</v>
      </c>
      <c r="O36" s="195">
        <v>2</v>
      </c>
      <c r="AA36" s="167">
        <v>1</v>
      </c>
      <c r="AB36" s="167">
        <v>7</v>
      </c>
      <c r="AC36" s="167">
        <v>7</v>
      </c>
      <c r="AZ36" s="167">
        <v>2</v>
      </c>
      <c r="BA36" s="167">
        <f>IF(AZ36=1,G36,0)</f>
        <v>0</v>
      </c>
      <c r="BB36" s="167">
        <f>IF(AZ36=2,G36,0)</f>
        <v>0</v>
      </c>
      <c r="BC36" s="167">
        <f>IF(AZ36=3,G36,0)</f>
        <v>0</v>
      </c>
      <c r="BD36" s="167">
        <f>IF(AZ36=4,G36,0)</f>
        <v>0</v>
      </c>
      <c r="BE36" s="167">
        <f>IF(AZ36=5,G36,0)</f>
        <v>0</v>
      </c>
      <c r="CA36" s="202">
        <v>1</v>
      </c>
      <c r="CB36" s="202">
        <v>7</v>
      </c>
      <c r="CZ36" s="167">
        <v>0.00047</v>
      </c>
    </row>
    <row r="37" spans="1:104" ht="12.75">
      <c r="A37" s="196">
        <v>20</v>
      </c>
      <c r="B37" s="197" t="s">
        <v>136</v>
      </c>
      <c r="C37" s="198" t="s">
        <v>137</v>
      </c>
      <c r="D37" s="199" t="s">
        <v>97</v>
      </c>
      <c r="E37" s="200">
        <v>3.5</v>
      </c>
      <c r="F37" s="200">
        <v>0</v>
      </c>
      <c r="G37" s="201">
        <f>E37*F37</f>
        <v>0</v>
      </c>
      <c r="O37" s="195">
        <v>2</v>
      </c>
      <c r="AA37" s="167">
        <v>1</v>
      </c>
      <c r="AB37" s="167">
        <v>7</v>
      </c>
      <c r="AC37" s="167">
        <v>7</v>
      </c>
      <c r="AZ37" s="167">
        <v>2</v>
      </c>
      <c r="BA37" s="167">
        <f>IF(AZ37=1,G37,0)</f>
        <v>0</v>
      </c>
      <c r="BB37" s="167">
        <f>IF(AZ37=2,G37,0)</f>
        <v>0</v>
      </c>
      <c r="BC37" s="167">
        <f>IF(AZ37=3,G37,0)</f>
        <v>0</v>
      </c>
      <c r="BD37" s="167">
        <f>IF(AZ37=4,G37,0)</f>
        <v>0</v>
      </c>
      <c r="BE37" s="167">
        <f>IF(AZ37=5,G37,0)</f>
        <v>0</v>
      </c>
      <c r="CA37" s="202">
        <v>1</v>
      </c>
      <c r="CB37" s="202">
        <v>7</v>
      </c>
      <c r="CZ37" s="167">
        <v>0.0007</v>
      </c>
    </row>
    <row r="38" spans="1:104" ht="12.75">
      <c r="A38" s="196">
        <v>21</v>
      </c>
      <c r="B38" s="197" t="s">
        <v>138</v>
      </c>
      <c r="C38" s="198" t="s">
        <v>139</v>
      </c>
      <c r="D38" s="199" t="s">
        <v>97</v>
      </c>
      <c r="E38" s="200">
        <v>3</v>
      </c>
      <c r="F38" s="200">
        <v>0</v>
      </c>
      <c r="G38" s="201">
        <f>E38*F38</f>
        <v>0</v>
      </c>
      <c r="O38" s="195">
        <v>2</v>
      </c>
      <c r="AA38" s="167">
        <v>1</v>
      </c>
      <c r="AB38" s="167">
        <v>7</v>
      </c>
      <c r="AC38" s="167">
        <v>7</v>
      </c>
      <c r="AZ38" s="167">
        <v>2</v>
      </c>
      <c r="BA38" s="167">
        <f>IF(AZ38=1,G38,0)</f>
        <v>0</v>
      </c>
      <c r="BB38" s="167">
        <f>IF(AZ38=2,G38,0)</f>
        <v>0</v>
      </c>
      <c r="BC38" s="167">
        <f>IF(AZ38=3,G38,0)</f>
        <v>0</v>
      </c>
      <c r="BD38" s="167">
        <f>IF(AZ38=4,G38,0)</f>
        <v>0</v>
      </c>
      <c r="BE38" s="167">
        <f>IF(AZ38=5,G38,0)</f>
        <v>0</v>
      </c>
      <c r="CA38" s="202">
        <v>1</v>
      </c>
      <c r="CB38" s="202">
        <v>7</v>
      </c>
      <c r="CZ38" s="167">
        <v>0.00152</v>
      </c>
    </row>
    <row r="39" spans="1:104" ht="12.75">
      <c r="A39" s="196">
        <v>22</v>
      </c>
      <c r="B39" s="197" t="s">
        <v>140</v>
      </c>
      <c r="C39" s="198" t="s">
        <v>141</v>
      </c>
      <c r="D39" s="199" t="s">
        <v>97</v>
      </c>
      <c r="E39" s="200">
        <v>11.6</v>
      </c>
      <c r="F39" s="200">
        <v>0</v>
      </c>
      <c r="G39" s="201">
        <f>E39*F39</f>
        <v>0</v>
      </c>
      <c r="O39" s="195">
        <v>2</v>
      </c>
      <c r="AA39" s="167">
        <v>1</v>
      </c>
      <c r="AB39" s="167">
        <v>7</v>
      </c>
      <c r="AC39" s="167">
        <v>7</v>
      </c>
      <c r="AZ39" s="167">
        <v>2</v>
      </c>
      <c r="BA39" s="167">
        <f>IF(AZ39=1,G39,0)</f>
        <v>0</v>
      </c>
      <c r="BB39" s="167">
        <f>IF(AZ39=2,G39,0)</f>
        <v>0</v>
      </c>
      <c r="BC39" s="167">
        <f>IF(AZ39=3,G39,0)</f>
        <v>0</v>
      </c>
      <c r="BD39" s="167">
        <f>IF(AZ39=4,G39,0)</f>
        <v>0</v>
      </c>
      <c r="BE39" s="167">
        <f>IF(AZ39=5,G39,0)</f>
        <v>0</v>
      </c>
      <c r="CA39" s="202">
        <v>1</v>
      </c>
      <c r="CB39" s="202">
        <v>7</v>
      </c>
      <c r="CZ39" s="167">
        <v>0.00137</v>
      </c>
    </row>
    <row r="40" spans="1:104" ht="12.75">
      <c r="A40" s="196">
        <v>23</v>
      </c>
      <c r="B40" s="197" t="s">
        <v>142</v>
      </c>
      <c r="C40" s="198" t="s">
        <v>143</v>
      </c>
      <c r="D40" s="199" t="s">
        <v>97</v>
      </c>
      <c r="E40" s="200">
        <v>2</v>
      </c>
      <c r="F40" s="200">
        <v>0</v>
      </c>
      <c r="G40" s="201">
        <f>E40*F40</f>
        <v>0</v>
      </c>
      <c r="O40" s="195">
        <v>2</v>
      </c>
      <c r="AA40" s="167">
        <v>1</v>
      </c>
      <c r="AB40" s="167">
        <v>7</v>
      </c>
      <c r="AC40" s="167">
        <v>7</v>
      </c>
      <c r="AZ40" s="167">
        <v>2</v>
      </c>
      <c r="BA40" s="167">
        <f>IF(AZ40=1,G40,0)</f>
        <v>0</v>
      </c>
      <c r="BB40" s="167">
        <f>IF(AZ40=2,G40,0)</f>
        <v>0</v>
      </c>
      <c r="BC40" s="167">
        <f>IF(AZ40=3,G40,0)</f>
        <v>0</v>
      </c>
      <c r="BD40" s="167">
        <f>IF(AZ40=4,G40,0)</f>
        <v>0</v>
      </c>
      <c r="BE40" s="167">
        <f>IF(AZ40=5,G40,0)</f>
        <v>0</v>
      </c>
      <c r="CA40" s="202">
        <v>1</v>
      </c>
      <c r="CB40" s="202">
        <v>7</v>
      </c>
      <c r="CZ40" s="167">
        <v>0.00173</v>
      </c>
    </row>
    <row r="41" spans="1:104" ht="12.75">
      <c r="A41" s="196">
        <v>24</v>
      </c>
      <c r="B41" s="197" t="s">
        <v>144</v>
      </c>
      <c r="C41" s="198" t="s">
        <v>145</v>
      </c>
      <c r="D41" s="199" t="s">
        <v>97</v>
      </c>
      <c r="E41" s="200">
        <v>2.5</v>
      </c>
      <c r="F41" s="200">
        <v>0</v>
      </c>
      <c r="G41" s="201">
        <f>E41*F41</f>
        <v>0</v>
      </c>
      <c r="O41" s="195">
        <v>2</v>
      </c>
      <c r="AA41" s="167">
        <v>1</v>
      </c>
      <c r="AB41" s="167">
        <v>7</v>
      </c>
      <c r="AC41" s="167">
        <v>7</v>
      </c>
      <c r="AZ41" s="167">
        <v>2</v>
      </c>
      <c r="BA41" s="167">
        <f>IF(AZ41=1,G41,0)</f>
        <v>0</v>
      </c>
      <c r="BB41" s="167">
        <f>IF(AZ41=2,G41,0)</f>
        <v>0</v>
      </c>
      <c r="BC41" s="167">
        <f>IF(AZ41=3,G41,0)</f>
        <v>0</v>
      </c>
      <c r="BD41" s="167">
        <f>IF(AZ41=4,G41,0)</f>
        <v>0</v>
      </c>
      <c r="BE41" s="167">
        <f>IF(AZ41=5,G41,0)</f>
        <v>0</v>
      </c>
      <c r="CA41" s="202">
        <v>1</v>
      </c>
      <c r="CB41" s="202">
        <v>7</v>
      </c>
      <c r="CZ41" s="167">
        <v>0.00247</v>
      </c>
    </row>
    <row r="42" spans="1:104" ht="12.75">
      <c r="A42" s="196">
        <v>25</v>
      </c>
      <c r="B42" s="197" t="s">
        <v>146</v>
      </c>
      <c r="C42" s="198" t="s">
        <v>147</v>
      </c>
      <c r="D42" s="199" t="s">
        <v>87</v>
      </c>
      <c r="E42" s="200">
        <v>7</v>
      </c>
      <c r="F42" s="200">
        <v>0</v>
      </c>
      <c r="G42" s="201">
        <f>E42*F42</f>
        <v>0</v>
      </c>
      <c r="O42" s="195">
        <v>2</v>
      </c>
      <c r="AA42" s="167">
        <v>1</v>
      </c>
      <c r="AB42" s="167">
        <v>7</v>
      </c>
      <c r="AC42" s="167">
        <v>7</v>
      </c>
      <c r="AZ42" s="167">
        <v>2</v>
      </c>
      <c r="BA42" s="167">
        <f>IF(AZ42=1,G42,0)</f>
        <v>0</v>
      </c>
      <c r="BB42" s="167">
        <f>IF(AZ42=2,G42,0)</f>
        <v>0</v>
      </c>
      <c r="BC42" s="167">
        <f>IF(AZ42=3,G42,0)</f>
        <v>0</v>
      </c>
      <c r="BD42" s="167">
        <f>IF(AZ42=4,G42,0)</f>
        <v>0</v>
      </c>
      <c r="BE42" s="167">
        <f>IF(AZ42=5,G42,0)</f>
        <v>0</v>
      </c>
      <c r="CA42" s="202">
        <v>1</v>
      </c>
      <c r="CB42" s="202">
        <v>7</v>
      </c>
      <c r="CZ42" s="167">
        <v>0</v>
      </c>
    </row>
    <row r="43" spans="1:104" ht="12.75">
      <c r="A43" s="196">
        <v>26</v>
      </c>
      <c r="B43" s="197" t="s">
        <v>148</v>
      </c>
      <c r="C43" s="198" t="s">
        <v>149</v>
      </c>
      <c r="D43" s="199" t="s">
        <v>87</v>
      </c>
      <c r="E43" s="200">
        <v>3</v>
      </c>
      <c r="F43" s="200">
        <v>0</v>
      </c>
      <c r="G43" s="201">
        <f>E43*F43</f>
        <v>0</v>
      </c>
      <c r="O43" s="195">
        <v>2</v>
      </c>
      <c r="AA43" s="167">
        <v>1</v>
      </c>
      <c r="AB43" s="167">
        <v>7</v>
      </c>
      <c r="AC43" s="167">
        <v>7</v>
      </c>
      <c r="AZ43" s="167">
        <v>2</v>
      </c>
      <c r="BA43" s="167">
        <f>IF(AZ43=1,G43,0)</f>
        <v>0</v>
      </c>
      <c r="BB43" s="167">
        <f>IF(AZ43=2,G43,0)</f>
        <v>0</v>
      </c>
      <c r="BC43" s="167">
        <f>IF(AZ43=3,G43,0)</f>
        <v>0</v>
      </c>
      <c r="BD43" s="167">
        <f>IF(AZ43=4,G43,0)</f>
        <v>0</v>
      </c>
      <c r="BE43" s="167">
        <f>IF(AZ43=5,G43,0)</f>
        <v>0</v>
      </c>
      <c r="CA43" s="202">
        <v>1</v>
      </c>
      <c r="CB43" s="202">
        <v>7</v>
      </c>
      <c r="CZ43" s="167">
        <v>0</v>
      </c>
    </row>
    <row r="44" spans="1:104" ht="12.75">
      <c r="A44" s="196">
        <v>27</v>
      </c>
      <c r="B44" s="197" t="s">
        <v>150</v>
      </c>
      <c r="C44" s="198" t="s">
        <v>151</v>
      </c>
      <c r="D44" s="199" t="s">
        <v>92</v>
      </c>
      <c r="E44" s="200">
        <v>1.8</v>
      </c>
      <c r="F44" s="200">
        <v>0</v>
      </c>
      <c r="G44" s="201">
        <f>E44*F44</f>
        <v>0</v>
      </c>
      <c r="O44" s="195">
        <v>2</v>
      </c>
      <c r="AA44" s="167">
        <v>1</v>
      </c>
      <c r="AB44" s="167">
        <v>0</v>
      </c>
      <c r="AC44" s="167">
        <v>0</v>
      </c>
      <c r="AZ44" s="167">
        <v>2</v>
      </c>
      <c r="BA44" s="167">
        <f>IF(AZ44=1,G44,0)</f>
        <v>0</v>
      </c>
      <c r="BB44" s="167">
        <f>IF(AZ44=2,G44,0)</f>
        <v>0</v>
      </c>
      <c r="BC44" s="167">
        <f>IF(AZ44=3,G44,0)</f>
        <v>0</v>
      </c>
      <c r="BD44" s="167">
        <f>IF(AZ44=4,G44,0)</f>
        <v>0</v>
      </c>
      <c r="BE44" s="167">
        <f>IF(AZ44=5,G44,0)</f>
        <v>0</v>
      </c>
      <c r="CA44" s="202">
        <v>1</v>
      </c>
      <c r="CB44" s="202">
        <v>0</v>
      </c>
      <c r="CZ44" s="167">
        <v>0.00062</v>
      </c>
    </row>
    <row r="45" spans="1:104" ht="12.75">
      <c r="A45" s="196">
        <v>28</v>
      </c>
      <c r="B45" s="197" t="s">
        <v>152</v>
      </c>
      <c r="C45" s="198" t="s">
        <v>153</v>
      </c>
      <c r="D45" s="199" t="s">
        <v>97</v>
      </c>
      <c r="E45" s="200">
        <v>40.6</v>
      </c>
      <c r="F45" s="200">
        <v>0</v>
      </c>
      <c r="G45" s="201">
        <f>E45*F45</f>
        <v>0</v>
      </c>
      <c r="O45" s="195">
        <v>2</v>
      </c>
      <c r="AA45" s="167">
        <v>1</v>
      </c>
      <c r="AB45" s="167">
        <v>7</v>
      </c>
      <c r="AC45" s="167">
        <v>7</v>
      </c>
      <c r="AZ45" s="167">
        <v>2</v>
      </c>
      <c r="BA45" s="167">
        <f>IF(AZ45=1,G45,0)</f>
        <v>0</v>
      </c>
      <c r="BB45" s="167">
        <f>IF(AZ45=2,G45,0)</f>
        <v>0</v>
      </c>
      <c r="BC45" s="167">
        <f>IF(AZ45=3,G45,0)</f>
        <v>0</v>
      </c>
      <c r="BD45" s="167">
        <f>IF(AZ45=4,G45,0)</f>
        <v>0</v>
      </c>
      <c r="BE45" s="167">
        <f>IF(AZ45=5,G45,0)</f>
        <v>0</v>
      </c>
      <c r="CA45" s="202">
        <v>1</v>
      </c>
      <c r="CB45" s="202">
        <v>7</v>
      </c>
      <c r="CZ45" s="167">
        <v>0</v>
      </c>
    </row>
    <row r="46" spans="1:104" ht="12.75">
      <c r="A46" s="196">
        <v>29</v>
      </c>
      <c r="B46" s="197" t="s">
        <v>154</v>
      </c>
      <c r="C46" s="198" t="s">
        <v>155</v>
      </c>
      <c r="D46" s="199" t="s">
        <v>97</v>
      </c>
      <c r="E46" s="200">
        <v>1.5</v>
      </c>
      <c r="F46" s="200">
        <v>0</v>
      </c>
      <c r="G46" s="201">
        <f>E46*F46</f>
        <v>0</v>
      </c>
      <c r="O46" s="195">
        <v>2</v>
      </c>
      <c r="AA46" s="167">
        <v>1</v>
      </c>
      <c r="AB46" s="167">
        <v>0</v>
      </c>
      <c r="AC46" s="167">
        <v>0</v>
      </c>
      <c r="AZ46" s="167">
        <v>2</v>
      </c>
      <c r="BA46" s="167">
        <f>IF(AZ46=1,G46,0)</f>
        <v>0</v>
      </c>
      <c r="BB46" s="167">
        <f>IF(AZ46=2,G46,0)</f>
        <v>0</v>
      </c>
      <c r="BC46" s="167">
        <f>IF(AZ46=3,G46,0)</f>
        <v>0</v>
      </c>
      <c r="BD46" s="167">
        <f>IF(AZ46=4,G46,0)</f>
        <v>0</v>
      </c>
      <c r="BE46" s="167">
        <f>IF(AZ46=5,G46,0)</f>
        <v>0</v>
      </c>
      <c r="CA46" s="202">
        <v>1</v>
      </c>
      <c r="CB46" s="202">
        <v>0</v>
      </c>
      <c r="CZ46" s="167">
        <v>0.0006</v>
      </c>
    </row>
    <row r="47" spans="1:104" ht="12.75">
      <c r="A47" s="196">
        <v>30</v>
      </c>
      <c r="B47" s="197" t="s">
        <v>156</v>
      </c>
      <c r="C47" s="198" t="s">
        <v>157</v>
      </c>
      <c r="D47" s="199" t="s">
        <v>87</v>
      </c>
      <c r="E47" s="200">
        <v>5</v>
      </c>
      <c r="F47" s="200">
        <v>0</v>
      </c>
      <c r="G47" s="201">
        <f>E47*F47</f>
        <v>0</v>
      </c>
      <c r="O47" s="195">
        <v>2</v>
      </c>
      <c r="AA47" s="167">
        <v>3</v>
      </c>
      <c r="AB47" s="167">
        <v>7</v>
      </c>
      <c r="AC47" s="167" t="s">
        <v>156</v>
      </c>
      <c r="AZ47" s="167">
        <v>2</v>
      </c>
      <c r="BA47" s="167">
        <f>IF(AZ47=1,G47,0)</f>
        <v>0</v>
      </c>
      <c r="BB47" s="167">
        <f>IF(AZ47=2,G47,0)</f>
        <v>0</v>
      </c>
      <c r="BC47" s="167">
        <f>IF(AZ47=3,G47,0)</f>
        <v>0</v>
      </c>
      <c r="BD47" s="167">
        <f>IF(AZ47=4,G47,0)</f>
        <v>0</v>
      </c>
      <c r="BE47" s="167">
        <f>IF(AZ47=5,G47,0)</f>
        <v>0</v>
      </c>
      <c r="CA47" s="202">
        <v>3</v>
      </c>
      <c r="CB47" s="202">
        <v>7</v>
      </c>
      <c r="CZ47" s="167">
        <v>0.00032</v>
      </c>
    </row>
    <row r="48" spans="1:104" ht="12.75">
      <c r="A48" s="196">
        <v>31</v>
      </c>
      <c r="B48" s="197" t="s">
        <v>158</v>
      </c>
      <c r="C48" s="198" t="s">
        <v>159</v>
      </c>
      <c r="D48" s="199" t="s">
        <v>87</v>
      </c>
      <c r="E48" s="200">
        <v>1</v>
      </c>
      <c r="F48" s="200">
        <v>0</v>
      </c>
      <c r="G48" s="201">
        <f>E48*F48</f>
        <v>0</v>
      </c>
      <c r="O48" s="195">
        <v>2</v>
      </c>
      <c r="AA48" s="167">
        <v>3</v>
      </c>
      <c r="AB48" s="167">
        <v>7</v>
      </c>
      <c r="AC48" s="167" t="s">
        <v>158</v>
      </c>
      <c r="AZ48" s="167">
        <v>2</v>
      </c>
      <c r="BA48" s="167">
        <f>IF(AZ48=1,G48,0)</f>
        <v>0</v>
      </c>
      <c r="BB48" s="167">
        <f>IF(AZ48=2,G48,0)</f>
        <v>0</v>
      </c>
      <c r="BC48" s="167">
        <f>IF(AZ48=3,G48,0)</f>
        <v>0</v>
      </c>
      <c r="BD48" s="167">
        <f>IF(AZ48=4,G48,0)</f>
        <v>0</v>
      </c>
      <c r="BE48" s="167">
        <f>IF(AZ48=5,G48,0)</f>
        <v>0</v>
      </c>
      <c r="CA48" s="202">
        <v>3</v>
      </c>
      <c r="CB48" s="202">
        <v>7</v>
      </c>
      <c r="CZ48" s="167">
        <v>0.00032</v>
      </c>
    </row>
    <row r="49" spans="1:104" ht="12.75">
      <c r="A49" s="196">
        <v>32</v>
      </c>
      <c r="B49" s="197" t="s">
        <v>160</v>
      </c>
      <c r="C49" s="198" t="s">
        <v>161</v>
      </c>
      <c r="D49" s="199" t="s">
        <v>87</v>
      </c>
      <c r="E49" s="200">
        <v>3</v>
      </c>
      <c r="F49" s="200">
        <v>0</v>
      </c>
      <c r="G49" s="201">
        <f>E49*F49</f>
        <v>0</v>
      </c>
      <c r="O49" s="195">
        <v>2</v>
      </c>
      <c r="AA49" s="167">
        <v>3</v>
      </c>
      <c r="AB49" s="167">
        <v>7</v>
      </c>
      <c r="AC49" s="167" t="s">
        <v>160</v>
      </c>
      <c r="AZ49" s="167">
        <v>2</v>
      </c>
      <c r="BA49" s="167">
        <f>IF(AZ49=1,G49,0)</f>
        <v>0</v>
      </c>
      <c r="BB49" s="167">
        <f>IF(AZ49=2,G49,0)</f>
        <v>0</v>
      </c>
      <c r="BC49" s="167">
        <f>IF(AZ49=3,G49,0)</f>
        <v>0</v>
      </c>
      <c r="BD49" s="167">
        <f>IF(AZ49=4,G49,0)</f>
        <v>0</v>
      </c>
      <c r="BE49" s="167">
        <f>IF(AZ49=5,G49,0)</f>
        <v>0</v>
      </c>
      <c r="CA49" s="202">
        <v>3</v>
      </c>
      <c r="CB49" s="202">
        <v>7</v>
      </c>
      <c r="CZ49" s="167">
        <v>0.0046</v>
      </c>
    </row>
    <row r="50" spans="1:104" ht="12.75">
      <c r="A50" s="196">
        <v>33</v>
      </c>
      <c r="B50" s="197" t="s">
        <v>162</v>
      </c>
      <c r="C50" s="198" t="s">
        <v>163</v>
      </c>
      <c r="D50" s="199" t="s">
        <v>87</v>
      </c>
      <c r="E50" s="200">
        <v>3</v>
      </c>
      <c r="F50" s="200">
        <v>0</v>
      </c>
      <c r="G50" s="201">
        <f>E50*F50</f>
        <v>0</v>
      </c>
      <c r="O50" s="195">
        <v>2</v>
      </c>
      <c r="AA50" s="167">
        <v>3</v>
      </c>
      <c r="AB50" s="167">
        <v>7</v>
      </c>
      <c r="AC50" s="167" t="s">
        <v>162</v>
      </c>
      <c r="AZ50" s="167">
        <v>2</v>
      </c>
      <c r="BA50" s="167">
        <f>IF(AZ50=1,G50,0)</f>
        <v>0</v>
      </c>
      <c r="BB50" s="167">
        <f>IF(AZ50=2,G50,0)</f>
        <v>0</v>
      </c>
      <c r="BC50" s="167">
        <f>IF(AZ50=3,G50,0)</f>
        <v>0</v>
      </c>
      <c r="BD50" s="167">
        <f>IF(AZ50=4,G50,0)</f>
        <v>0</v>
      </c>
      <c r="BE50" s="167">
        <f>IF(AZ50=5,G50,0)</f>
        <v>0</v>
      </c>
      <c r="CA50" s="202">
        <v>3</v>
      </c>
      <c r="CB50" s="202">
        <v>7</v>
      </c>
      <c r="CZ50" s="167">
        <v>0.039</v>
      </c>
    </row>
    <row r="51" spans="1:104" ht="12.75">
      <c r="A51" s="196">
        <v>34</v>
      </c>
      <c r="B51" s="197" t="s">
        <v>164</v>
      </c>
      <c r="C51" s="198" t="s">
        <v>165</v>
      </c>
      <c r="D51" s="199" t="s">
        <v>87</v>
      </c>
      <c r="E51" s="200">
        <v>12</v>
      </c>
      <c r="F51" s="200">
        <v>0</v>
      </c>
      <c r="G51" s="201">
        <f>E51*F51</f>
        <v>0</v>
      </c>
      <c r="O51" s="195">
        <v>2</v>
      </c>
      <c r="AA51" s="167">
        <v>3</v>
      </c>
      <c r="AB51" s="167">
        <v>7</v>
      </c>
      <c r="AC51" s="167" t="s">
        <v>164</v>
      </c>
      <c r="AZ51" s="167">
        <v>2</v>
      </c>
      <c r="BA51" s="167">
        <f>IF(AZ51=1,G51,0)</f>
        <v>0</v>
      </c>
      <c r="BB51" s="167">
        <f>IF(AZ51=2,G51,0)</f>
        <v>0</v>
      </c>
      <c r="BC51" s="167">
        <f>IF(AZ51=3,G51,0)</f>
        <v>0</v>
      </c>
      <c r="BD51" s="167">
        <f>IF(AZ51=4,G51,0)</f>
        <v>0</v>
      </c>
      <c r="BE51" s="167">
        <f>IF(AZ51=5,G51,0)</f>
        <v>0</v>
      </c>
      <c r="CA51" s="202">
        <v>3</v>
      </c>
      <c r="CB51" s="202">
        <v>7</v>
      </c>
      <c r="CZ51" s="167">
        <v>0.0084</v>
      </c>
    </row>
    <row r="52" spans="1:104" ht="12.75">
      <c r="A52" s="196">
        <v>35</v>
      </c>
      <c r="B52" s="197" t="s">
        <v>166</v>
      </c>
      <c r="C52" s="198" t="s">
        <v>167</v>
      </c>
      <c r="D52" s="199" t="s">
        <v>61</v>
      </c>
      <c r="E52" s="200"/>
      <c r="F52" s="200">
        <v>0</v>
      </c>
      <c r="G52" s="201">
        <f>E52*F52</f>
        <v>0</v>
      </c>
      <c r="O52" s="195">
        <v>2</v>
      </c>
      <c r="AA52" s="167">
        <v>7</v>
      </c>
      <c r="AB52" s="167">
        <v>1002</v>
      </c>
      <c r="AC52" s="167">
        <v>5</v>
      </c>
      <c r="AZ52" s="167">
        <v>2</v>
      </c>
      <c r="BA52" s="167">
        <f>IF(AZ52=1,G52,0)</f>
        <v>0</v>
      </c>
      <c r="BB52" s="167">
        <f>IF(AZ52=2,G52,0)</f>
        <v>0</v>
      </c>
      <c r="BC52" s="167">
        <f>IF(AZ52=3,G52,0)</f>
        <v>0</v>
      </c>
      <c r="BD52" s="167">
        <f>IF(AZ52=4,G52,0)</f>
        <v>0</v>
      </c>
      <c r="BE52" s="167">
        <f>IF(AZ52=5,G52,0)</f>
        <v>0</v>
      </c>
      <c r="CA52" s="202">
        <v>7</v>
      </c>
      <c r="CB52" s="202">
        <v>1002</v>
      </c>
      <c r="CZ52" s="167">
        <v>0</v>
      </c>
    </row>
    <row r="53" spans="1:57" ht="12.75">
      <c r="A53" s="203"/>
      <c r="B53" s="204" t="s">
        <v>74</v>
      </c>
      <c r="C53" s="205" t="str">
        <f>CONCATENATE(B33," ",C33)</f>
        <v>721 Vnitřní kanalizace</v>
      </c>
      <c r="D53" s="206"/>
      <c r="E53" s="207"/>
      <c r="F53" s="208"/>
      <c r="G53" s="209">
        <f>SUM(G33:G52)</f>
        <v>0</v>
      </c>
      <c r="O53" s="195">
        <v>4</v>
      </c>
      <c r="BA53" s="210">
        <f>SUM(BA33:BA52)</f>
        <v>0</v>
      </c>
      <c r="BB53" s="210">
        <f>SUM(BB33:BB52)</f>
        <v>0</v>
      </c>
      <c r="BC53" s="210">
        <f>SUM(BC33:BC52)</f>
        <v>0</v>
      </c>
      <c r="BD53" s="210">
        <f>SUM(BD33:BD52)</f>
        <v>0</v>
      </c>
      <c r="BE53" s="210">
        <f>SUM(BE33:BE52)</f>
        <v>0</v>
      </c>
    </row>
    <row r="54" spans="1:15" ht="12.75">
      <c r="A54" s="188" t="s">
        <v>72</v>
      </c>
      <c r="B54" s="189" t="s">
        <v>168</v>
      </c>
      <c r="C54" s="190" t="s">
        <v>169</v>
      </c>
      <c r="D54" s="191"/>
      <c r="E54" s="192"/>
      <c r="F54" s="192"/>
      <c r="G54" s="193"/>
      <c r="H54" s="194"/>
      <c r="I54" s="194"/>
      <c r="O54" s="195">
        <v>1</v>
      </c>
    </row>
    <row r="55" spans="1:104" ht="12.75">
      <c r="A55" s="196">
        <v>36</v>
      </c>
      <c r="B55" s="197" t="s">
        <v>170</v>
      </c>
      <c r="C55" s="198" t="s">
        <v>171</v>
      </c>
      <c r="D55" s="199" t="s">
        <v>97</v>
      </c>
      <c r="E55" s="200">
        <v>12.9</v>
      </c>
      <c r="F55" s="200">
        <v>0</v>
      </c>
      <c r="G55" s="201">
        <f>E55*F55</f>
        <v>0</v>
      </c>
      <c r="O55" s="195">
        <v>2</v>
      </c>
      <c r="AA55" s="167">
        <v>1</v>
      </c>
      <c r="AB55" s="167">
        <v>7</v>
      </c>
      <c r="AC55" s="167">
        <v>7</v>
      </c>
      <c r="AZ55" s="167">
        <v>2</v>
      </c>
      <c r="BA55" s="167">
        <f>IF(AZ55=1,G55,0)</f>
        <v>0</v>
      </c>
      <c r="BB55" s="167">
        <f>IF(AZ55=2,G55,0)</f>
        <v>0</v>
      </c>
      <c r="BC55" s="167">
        <f>IF(AZ55=3,G55,0)</f>
        <v>0</v>
      </c>
      <c r="BD55" s="167">
        <f>IF(AZ55=4,G55,0)</f>
        <v>0</v>
      </c>
      <c r="BE55" s="167">
        <f>IF(AZ55=5,G55,0)</f>
        <v>0</v>
      </c>
      <c r="CA55" s="202">
        <v>1</v>
      </c>
      <c r="CB55" s="202">
        <v>7</v>
      </c>
      <c r="CZ55" s="167">
        <v>0.00028</v>
      </c>
    </row>
    <row r="56" spans="1:104" ht="12.75">
      <c r="A56" s="196">
        <v>37</v>
      </c>
      <c r="B56" s="197" t="s">
        <v>172</v>
      </c>
      <c r="C56" s="198" t="s">
        <v>173</v>
      </c>
      <c r="D56" s="199" t="s">
        <v>97</v>
      </c>
      <c r="E56" s="200">
        <v>77.5</v>
      </c>
      <c r="F56" s="200">
        <v>0</v>
      </c>
      <c r="G56" s="201">
        <f>E56*F56</f>
        <v>0</v>
      </c>
      <c r="O56" s="195">
        <v>2</v>
      </c>
      <c r="AA56" s="167">
        <v>1</v>
      </c>
      <c r="AB56" s="167">
        <v>7</v>
      </c>
      <c r="AC56" s="167">
        <v>7</v>
      </c>
      <c r="AZ56" s="167">
        <v>2</v>
      </c>
      <c r="BA56" s="167">
        <f>IF(AZ56=1,G56,0)</f>
        <v>0</v>
      </c>
      <c r="BB56" s="167">
        <f>IF(AZ56=2,G56,0)</f>
        <v>0</v>
      </c>
      <c r="BC56" s="167">
        <f>IF(AZ56=3,G56,0)</f>
        <v>0</v>
      </c>
      <c r="BD56" s="167">
        <f>IF(AZ56=4,G56,0)</f>
        <v>0</v>
      </c>
      <c r="BE56" s="167">
        <f>IF(AZ56=5,G56,0)</f>
        <v>0</v>
      </c>
      <c r="CA56" s="202">
        <v>1</v>
      </c>
      <c r="CB56" s="202">
        <v>7</v>
      </c>
      <c r="CZ56" s="167">
        <v>0.00401</v>
      </c>
    </row>
    <row r="57" spans="1:104" ht="12.75">
      <c r="A57" s="196">
        <v>38</v>
      </c>
      <c r="B57" s="197" t="s">
        <v>174</v>
      </c>
      <c r="C57" s="198" t="s">
        <v>175</v>
      </c>
      <c r="D57" s="199" t="s">
        <v>97</v>
      </c>
      <c r="E57" s="200">
        <v>64</v>
      </c>
      <c r="F57" s="200">
        <v>0</v>
      </c>
      <c r="G57" s="201">
        <f>E57*F57</f>
        <v>0</v>
      </c>
      <c r="O57" s="195">
        <v>2</v>
      </c>
      <c r="AA57" s="167">
        <v>1</v>
      </c>
      <c r="AB57" s="167">
        <v>7</v>
      </c>
      <c r="AC57" s="167">
        <v>7</v>
      </c>
      <c r="AZ57" s="167">
        <v>2</v>
      </c>
      <c r="BA57" s="167">
        <f>IF(AZ57=1,G57,0)</f>
        <v>0</v>
      </c>
      <c r="BB57" s="167">
        <f>IF(AZ57=2,G57,0)</f>
        <v>0</v>
      </c>
      <c r="BC57" s="167">
        <f>IF(AZ57=3,G57,0)</f>
        <v>0</v>
      </c>
      <c r="BD57" s="167">
        <f>IF(AZ57=4,G57,0)</f>
        <v>0</v>
      </c>
      <c r="BE57" s="167">
        <f>IF(AZ57=5,G57,0)</f>
        <v>0</v>
      </c>
      <c r="CA57" s="202">
        <v>1</v>
      </c>
      <c r="CB57" s="202">
        <v>7</v>
      </c>
      <c r="CZ57" s="167">
        <v>0.00522</v>
      </c>
    </row>
    <row r="58" spans="1:104" ht="12.75">
      <c r="A58" s="196">
        <v>39</v>
      </c>
      <c r="B58" s="197" t="s">
        <v>176</v>
      </c>
      <c r="C58" s="198" t="s">
        <v>177</v>
      </c>
      <c r="D58" s="199" t="s">
        <v>97</v>
      </c>
      <c r="E58" s="200">
        <v>23.5</v>
      </c>
      <c r="F58" s="200">
        <v>0</v>
      </c>
      <c r="G58" s="201">
        <f>E58*F58</f>
        <v>0</v>
      </c>
      <c r="O58" s="195">
        <v>2</v>
      </c>
      <c r="AA58" s="167">
        <v>1</v>
      </c>
      <c r="AB58" s="167">
        <v>7</v>
      </c>
      <c r="AC58" s="167">
        <v>7</v>
      </c>
      <c r="AZ58" s="167">
        <v>2</v>
      </c>
      <c r="BA58" s="167">
        <f>IF(AZ58=1,G58,0)</f>
        <v>0</v>
      </c>
      <c r="BB58" s="167">
        <f>IF(AZ58=2,G58,0)</f>
        <v>0</v>
      </c>
      <c r="BC58" s="167">
        <f>IF(AZ58=3,G58,0)</f>
        <v>0</v>
      </c>
      <c r="BD58" s="167">
        <f>IF(AZ58=4,G58,0)</f>
        <v>0</v>
      </c>
      <c r="BE58" s="167">
        <f>IF(AZ58=5,G58,0)</f>
        <v>0</v>
      </c>
      <c r="CA58" s="202">
        <v>1</v>
      </c>
      <c r="CB58" s="202">
        <v>7</v>
      </c>
      <c r="CZ58" s="167">
        <v>0.00541</v>
      </c>
    </row>
    <row r="59" spans="1:104" ht="12.75">
      <c r="A59" s="196">
        <v>40</v>
      </c>
      <c r="B59" s="197" t="s">
        <v>178</v>
      </c>
      <c r="C59" s="198" t="s">
        <v>179</v>
      </c>
      <c r="D59" s="199" t="s">
        <v>97</v>
      </c>
      <c r="E59" s="200">
        <v>17</v>
      </c>
      <c r="F59" s="200">
        <v>0</v>
      </c>
      <c r="G59" s="201">
        <f>E59*F59</f>
        <v>0</v>
      </c>
      <c r="O59" s="195">
        <v>2</v>
      </c>
      <c r="AA59" s="167">
        <v>1</v>
      </c>
      <c r="AB59" s="167">
        <v>7</v>
      </c>
      <c r="AC59" s="167">
        <v>7</v>
      </c>
      <c r="AZ59" s="167">
        <v>2</v>
      </c>
      <c r="BA59" s="167">
        <f>IF(AZ59=1,G59,0)</f>
        <v>0</v>
      </c>
      <c r="BB59" s="167">
        <f>IF(AZ59=2,G59,0)</f>
        <v>0</v>
      </c>
      <c r="BC59" s="167">
        <f>IF(AZ59=3,G59,0)</f>
        <v>0</v>
      </c>
      <c r="BD59" s="167">
        <f>IF(AZ59=4,G59,0)</f>
        <v>0</v>
      </c>
      <c r="BE59" s="167">
        <f>IF(AZ59=5,G59,0)</f>
        <v>0</v>
      </c>
      <c r="CA59" s="202">
        <v>1</v>
      </c>
      <c r="CB59" s="202">
        <v>7</v>
      </c>
      <c r="CZ59" s="167">
        <v>0.00573</v>
      </c>
    </row>
    <row r="60" spans="1:104" ht="12.75">
      <c r="A60" s="196">
        <v>41</v>
      </c>
      <c r="B60" s="197" t="s">
        <v>180</v>
      </c>
      <c r="C60" s="198" t="s">
        <v>181</v>
      </c>
      <c r="D60" s="199" t="s">
        <v>87</v>
      </c>
      <c r="E60" s="200">
        <v>20</v>
      </c>
      <c r="F60" s="200">
        <v>0</v>
      </c>
      <c r="G60" s="201">
        <f>E60*F60</f>
        <v>0</v>
      </c>
      <c r="O60" s="195">
        <v>2</v>
      </c>
      <c r="AA60" s="167">
        <v>1</v>
      </c>
      <c r="AB60" s="167">
        <v>7</v>
      </c>
      <c r="AC60" s="167">
        <v>7</v>
      </c>
      <c r="AZ60" s="167">
        <v>2</v>
      </c>
      <c r="BA60" s="167">
        <f>IF(AZ60=1,G60,0)</f>
        <v>0</v>
      </c>
      <c r="BB60" s="167">
        <f>IF(AZ60=2,G60,0)</f>
        <v>0</v>
      </c>
      <c r="BC60" s="167">
        <f>IF(AZ60=3,G60,0)</f>
        <v>0</v>
      </c>
      <c r="BD60" s="167">
        <f>IF(AZ60=4,G60,0)</f>
        <v>0</v>
      </c>
      <c r="BE60" s="167">
        <f>IF(AZ60=5,G60,0)</f>
        <v>0</v>
      </c>
      <c r="CA60" s="202">
        <v>1</v>
      </c>
      <c r="CB60" s="202">
        <v>7</v>
      </c>
      <c r="CZ60" s="167">
        <v>0</v>
      </c>
    </row>
    <row r="61" spans="1:104" ht="12.75">
      <c r="A61" s="196">
        <v>42</v>
      </c>
      <c r="B61" s="197" t="s">
        <v>182</v>
      </c>
      <c r="C61" s="198" t="s">
        <v>183</v>
      </c>
      <c r="D61" s="199" t="s">
        <v>87</v>
      </c>
      <c r="E61" s="200">
        <v>8</v>
      </c>
      <c r="F61" s="200">
        <v>0</v>
      </c>
      <c r="G61" s="201">
        <f>E61*F61</f>
        <v>0</v>
      </c>
      <c r="O61" s="195">
        <v>2</v>
      </c>
      <c r="AA61" s="167">
        <v>1</v>
      </c>
      <c r="AB61" s="167">
        <v>7</v>
      </c>
      <c r="AC61" s="167">
        <v>7</v>
      </c>
      <c r="AZ61" s="167">
        <v>2</v>
      </c>
      <c r="BA61" s="167">
        <f>IF(AZ61=1,G61,0)</f>
        <v>0</v>
      </c>
      <c r="BB61" s="167">
        <f>IF(AZ61=2,G61,0)</f>
        <v>0</v>
      </c>
      <c r="BC61" s="167">
        <f>IF(AZ61=3,G61,0)</f>
        <v>0</v>
      </c>
      <c r="BD61" s="167">
        <f>IF(AZ61=4,G61,0)</f>
        <v>0</v>
      </c>
      <c r="BE61" s="167">
        <f>IF(AZ61=5,G61,0)</f>
        <v>0</v>
      </c>
      <c r="CA61" s="202">
        <v>1</v>
      </c>
      <c r="CB61" s="202">
        <v>7</v>
      </c>
      <c r="CZ61" s="167">
        <v>0</v>
      </c>
    </row>
    <row r="62" spans="1:104" ht="12.75">
      <c r="A62" s="196">
        <v>43</v>
      </c>
      <c r="B62" s="197" t="s">
        <v>184</v>
      </c>
      <c r="C62" s="198" t="s">
        <v>185</v>
      </c>
      <c r="D62" s="199" t="s">
        <v>87</v>
      </c>
      <c r="E62" s="200">
        <v>12</v>
      </c>
      <c r="F62" s="200">
        <v>0</v>
      </c>
      <c r="G62" s="201">
        <f>E62*F62</f>
        <v>0</v>
      </c>
      <c r="O62" s="195">
        <v>2</v>
      </c>
      <c r="AA62" s="167">
        <v>1</v>
      </c>
      <c r="AB62" s="167">
        <v>7</v>
      </c>
      <c r="AC62" s="167">
        <v>7</v>
      </c>
      <c r="AZ62" s="167">
        <v>2</v>
      </c>
      <c r="BA62" s="167">
        <f>IF(AZ62=1,G62,0)</f>
        <v>0</v>
      </c>
      <c r="BB62" s="167">
        <f>IF(AZ62=2,G62,0)</f>
        <v>0</v>
      </c>
      <c r="BC62" s="167">
        <f>IF(AZ62=3,G62,0)</f>
        <v>0</v>
      </c>
      <c r="BD62" s="167">
        <f>IF(AZ62=4,G62,0)</f>
        <v>0</v>
      </c>
      <c r="BE62" s="167">
        <f>IF(AZ62=5,G62,0)</f>
        <v>0</v>
      </c>
      <c r="CA62" s="202">
        <v>1</v>
      </c>
      <c r="CB62" s="202">
        <v>7</v>
      </c>
      <c r="CZ62" s="167">
        <v>4E-05</v>
      </c>
    </row>
    <row r="63" spans="1:104" ht="12.75">
      <c r="A63" s="196">
        <v>44</v>
      </c>
      <c r="B63" s="197" t="s">
        <v>186</v>
      </c>
      <c r="C63" s="198" t="s">
        <v>187</v>
      </c>
      <c r="D63" s="199" t="s">
        <v>87</v>
      </c>
      <c r="E63" s="200">
        <v>3</v>
      </c>
      <c r="F63" s="200">
        <v>0</v>
      </c>
      <c r="G63" s="201">
        <f>E63*F63</f>
        <v>0</v>
      </c>
      <c r="O63" s="195">
        <v>2</v>
      </c>
      <c r="AA63" s="167">
        <v>1</v>
      </c>
      <c r="AB63" s="167">
        <v>7</v>
      </c>
      <c r="AC63" s="167">
        <v>7</v>
      </c>
      <c r="AZ63" s="167">
        <v>2</v>
      </c>
      <c r="BA63" s="167">
        <f>IF(AZ63=1,G63,0)</f>
        <v>0</v>
      </c>
      <c r="BB63" s="167">
        <f>IF(AZ63=2,G63,0)</f>
        <v>0</v>
      </c>
      <c r="BC63" s="167">
        <f>IF(AZ63=3,G63,0)</f>
        <v>0</v>
      </c>
      <c r="BD63" s="167">
        <f>IF(AZ63=4,G63,0)</f>
        <v>0</v>
      </c>
      <c r="BE63" s="167">
        <f>IF(AZ63=5,G63,0)</f>
        <v>0</v>
      </c>
      <c r="CA63" s="202">
        <v>1</v>
      </c>
      <c r="CB63" s="202">
        <v>7</v>
      </c>
      <c r="CZ63" s="167">
        <v>6E-05</v>
      </c>
    </row>
    <row r="64" spans="1:104" ht="12.75">
      <c r="A64" s="196">
        <v>45</v>
      </c>
      <c r="B64" s="197" t="s">
        <v>188</v>
      </c>
      <c r="C64" s="198" t="s">
        <v>189</v>
      </c>
      <c r="D64" s="199" t="s">
        <v>87</v>
      </c>
      <c r="E64" s="200">
        <v>2</v>
      </c>
      <c r="F64" s="200">
        <v>0</v>
      </c>
      <c r="G64" s="201">
        <f>E64*F64</f>
        <v>0</v>
      </c>
      <c r="O64" s="195">
        <v>2</v>
      </c>
      <c r="AA64" s="167">
        <v>1</v>
      </c>
      <c r="AB64" s="167">
        <v>7</v>
      </c>
      <c r="AC64" s="167">
        <v>7</v>
      </c>
      <c r="AZ64" s="167">
        <v>2</v>
      </c>
      <c r="BA64" s="167">
        <f>IF(AZ64=1,G64,0)</f>
        <v>0</v>
      </c>
      <c r="BB64" s="167">
        <f>IF(AZ64=2,G64,0)</f>
        <v>0</v>
      </c>
      <c r="BC64" s="167">
        <f>IF(AZ64=3,G64,0)</f>
        <v>0</v>
      </c>
      <c r="BD64" s="167">
        <f>IF(AZ64=4,G64,0)</f>
        <v>0</v>
      </c>
      <c r="BE64" s="167">
        <f>IF(AZ64=5,G64,0)</f>
        <v>0</v>
      </c>
      <c r="CA64" s="202">
        <v>1</v>
      </c>
      <c r="CB64" s="202">
        <v>7</v>
      </c>
      <c r="CZ64" s="167">
        <v>0</v>
      </c>
    </row>
    <row r="65" spans="1:104" ht="12.75">
      <c r="A65" s="196">
        <v>46</v>
      </c>
      <c r="B65" s="197" t="s">
        <v>190</v>
      </c>
      <c r="C65" s="198" t="s">
        <v>191</v>
      </c>
      <c r="D65" s="199" t="s">
        <v>87</v>
      </c>
      <c r="E65" s="200">
        <v>9</v>
      </c>
      <c r="F65" s="200">
        <v>0</v>
      </c>
      <c r="G65" s="201">
        <f>E65*F65</f>
        <v>0</v>
      </c>
      <c r="O65" s="195">
        <v>2</v>
      </c>
      <c r="AA65" s="167">
        <v>1</v>
      </c>
      <c r="AB65" s="167">
        <v>0</v>
      </c>
      <c r="AC65" s="167">
        <v>0</v>
      </c>
      <c r="AZ65" s="167">
        <v>2</v>
      </c>
      <c r="BA65" s="167">
        <f>IF(AZ65=1,G65,0)</f>
        <v>0</v>
      </c>
      <c r="BB65" s="167">
        <f>IF(AZ65=2,G65,0)</f>
        <v>0</v>
      </c>
      <c r="BC65" s="167">
        <f>IF(AZ65=3,G65,0)</f>
        <v>0</v>
      </c>
      <c r="BD65" s="167">
        <f>IF(AZ65=4,G65,0)</f>
        <v>0</v>
      </c>
      <c r="BE65" s="167">
        <f>IF(AZ65=5,G65,0)</f>
        <v>0</v>
      </c>
      <c r="CA65" s="202">
        <v>1</v>
      </c>
      <c r="CB65" s="202">
        <v>0</v>
      </c>
      <c r="CZ65" s="167">
        <v>0</v>
      </c>
    </row>
    <row r="66" spans="1:104" ht="12.75">
      <c r="A66" s="196">
        <v>47</v>
      </c>
      <c r="B66" s="197" t="s">
        <v>192</v>
      </c>
      <c r="C66" s="198" t="s">
        <v>193</v>
      </c>
      <c r="D66" s="199" t="s">
        <v>87</v>
      </c>
      <c r="E66" s="200">
        <v>4</v>
      </c>
      <c r="F66" s="200">
        <v>0</v>
      </c>
      <c r="G66" s="201">
        <f>E66*F66</f>
        <v>0</v>
      </c>
      <c r="O66" s="195">
        <v>2</v>
      </c>
      <c r="AA66" s="167">
        <v>1</v>
      </c>
      <c r="AB66" s="167">
        <v>7</v>
      </c>
      <c r="AC66" s="167">
        <v>7</v>
      </c>
      <c r="AZ66" s="167">
        <v>2</v>
      </c>
      <c r="BA66" s="167">
        <f>IF(AZ66=1,G66,0)</f>
        <v>0</v>
      </c>
      <c r="BB66" s="167">
        <f>IF(AZ66=2,G66,0)</f>
        <v>0</v>
      </c>
      <c r="BC66" s="167">
        <f>IF(AZ66=3,G66,0)</f>
        <v>0</v>
      </c>
      <c r="BD66" s="167">
        <f>IF(AZ66=4,G66,0)</f>
        <v>0</v>
      </c>
      <c r="BE66" s="167">
        <f>IF(AZ66=5,G66,0)</f>
        <v>0</v>
      </c>
      <c r="CA66" s="202">
        <v>1</v>
      </c>
      <c r="CB66" s="202">
        <v>7</v>
      </c>
      <c r="CZ66" s="167">
        <v>0</v>
      </c>
    </row>
    <row r="67" spans="1:104" ht="12.75">
      <c r="A67" s="196">
        <v>48</v>
      </c>
      <c r="B67" s="197" t="s">
        <v>194</v>
      </c>
      <c r="C67" s="198" t="s">
        <v>195</v>
      </c>
      <c r="D67" s="199" t="s">
        <v>97</v>
      </c>
      <c r="E67" s="200">
        <v>182</v>
      </c>
      <c r="F67" s="200">
        <v>0</v>
      </c>
      <c r="G67" s="201">
        <f>E67*F67</f>
        <v>0</v>
      </c>
      <c r="O67" s="195">
        <v>2</v>
      </c>
      <c r="AA67" s="167">
        <v>1</v>
      </c>
      <c r="AB67" s="167">
        <v>0</v>
      </c>
      <c r="AC67" s="167">
        <v>0</v>
      </c>
      <c r="AZ67" s="167">
        <v>2</v>
      </c>
      <c r="BA67" s="167">
        <f>IF(AZ67=1,G67,0)</f>
        <v>0</v>
      </c>
      <c r="BB67" s="167">
        <f>IF(AZ67=2,G67,0)</f>
        <v>0</v>
      </c>
      <c r="BC67" s="167">
        <f>IF(AZ67=3,G67,0)</f>
        <v>0</v>
      </c>
      <c r="BD67" s="167">
        <f>IF(AZ67=4,G67,0)</f>
        <v>0</v>
      </c>
      <c r="BE67" s="167">
        <f>IF(AZ67=5,G67,0)</f>
        <v>0</v>
      </c>
      <c r="CA67" s="202">
        <v>1</v>
      </c>
      <c r="CB67" s="202">
        <v>0</v>
      </c>
      <c r="CZ67" s="167">
        <v>0.00018</v>
      </c>
    </row>
    <row r="68" spans="1:104" ht="12.75">
      <c r="A68" s="196">
        <v>49</v>
      </c>
      <c r="B68" s="197" t="s">
        <v>196</v>
      </c>
      <c r="C68" s="198" t="s">
        <v>197</v>
      </c>
      <c r="D68" s="199" t="s">
        <v>97</v>
      </c>
      <c r="E68" s="200">
        <v>182</v>
      </c>
      <c r="F68" s="200">
        <v>0</v>
      </c>
      <c r="G68" s="201">
        <f>E68*F68</f>
        <v>0</v>
      </c>
      <c r="O68" s="195">
        <v>2</v>
      </c>
      <c r="AA68" s="167">
        <v>1</v>
      </c>
      <c r="AB68" s="167">
        <v>0</v>
      </c>
      <c r="AC68" s="167">
        <v>0</v>
      </c>
      <c r="AZ68" s="167">
        <v>2</v>
      </c>
      <c r="BA68" s="167">
        <f>IF(AZ68=1,G68,0)</f>
        <v>0</v>
      </c>
      <c r="BB68" s="167">
        <f>IF(AZ68=2,G68,0)</f>
        <v>0</v>
      </c>
      <c r="BC68" s="167">
        <f>IF(AZ68=3,G68,0)</f>
        <v>0</v>
      </c>
      <c r="BD68" s="167">
        <f>IF(AZ68=4,G68,0)</f>
        <v>0</v>
      </c>
      <c r="BE68" s="167">
        <f>IF(AZ68=5,G68,0)</f>
        <v>0</v>
      </c>
      <c r="CA68" s="202">
        <v>1</v>
      </c>
      <c r="CB68" s="202">
        <v>0</v>
      </c>
      <c r="CZ68" s="167">
        <v>1E-05</v>
      </c>
    </row>
    <row r="69" spans="1:104" ht="12.75">
      <c r="A69" s="196">
        <v>50</v>
      </c>
      <c r="B69" s="197" t="s">
        <v>198</v>
      </c>
      <c r="C69" s="198" t="s">
        <v>199</v>
      </c>
      <c r="D69" s="199" t="s">
        <v>87</v>
      </c>
      <c r="E69" s="200">
        <v>7</v>
      </c>
      <c r="F69" s="200">
        <v>0</v>
      </c>
      <c r="G69" s="201">
        <f>E69*F69</f>
        <v>0</v>
      </c>
      <c r="O69" s="195">
        <v>2</v>
      </c>
      <c r="AA69" s="167">
        <v>1</v>
      </c>
      <c r="AB69" s="167">
        <v>0</v>
      </c>
      <c r="AC69" s="167">
        <v>0</v>
      </c>
      <c r="AZ69" s="167">
        <v>2</v>
      </c>
      <c r="BA69" s="167">
        <f>IF(AZ69=1,G69,0)</f>
        <v>0</v>
      </c>
      <c r="BB69" s="167">
        <f>IF(AZ69=2,G69,0)</f>
        <v>0</v>
      </c>
      <c r="BC69" s="167">
        <f>IF(AZ69=3,G69,0)</f>
        <v>0</v>
      </c>
      <c r="BD69" s="167">
        <f>IF(AZ69=4,G69,0)</f>
        <v>0</v>
      </c>
      <c r="BE69" s="167">
        <f>IF(AZ69=5,G69,0)</f>
        <v>0</v>
      </c>
      <c r="CA69" s="202">
        <v>1</v>
      </c>
      <c r="CB69" s="202">
        <v>0</v>
      </c>
      <c r="CZ69" s="167">
        <v>0.00109</v>
      </c>
    </row>
    <row r="70" spans="1:104" ht="12.75">
      <c r="A70" s="196">
        <v>51</v>
      </c>
      <c r="B70" s="197" t="s">
        <v>200</v>
      </c>
      <c r="C70" s="198" t="s">
        <v>201</v>
      </c>
      <c r="D70" s="199" t="s">
        <v>202</v>
      </c>
      <c r="E70" s="200">
        <v>1</v>
      </c>
      <c r="F70" s="200">
        <v>0</v>
      </c>
      <c r="G70" s="201">
        <f>E70*F70</f>
        <v>0</v>
      </c>
      <c r="O70" s="195">
        <v>2</v>
      </c>
      <c r="AA70" s="167">
        <v>1</v>
      </c>
      <c r="AB70" s="167">
        <v>7</v>
      </c>
      <c r="AC70" s="167">
        <v>7</v>
      </c>
      <c r="AZ70" s="167">
        <v>2</v>
      </c>
      <c r="BA70" s="167">
        <f>IF(AZ70=1,G70,0)</f>
        <v>0</v>
      </c>
      <c r="BB70" s="167">
        <f>IF(AZ70=2,G70,0)</f>
        <v>0</v>
      </c>
      <c r="BC70" s="167">
        <f>IF(AZ70=3,G70,0)</f>
        <v>0</v>
      </c>
      <c r="BD70" s="167">
        <f>IF(AZ70=4,G70,0)</f>
        <v>0</v>
      </c>
      <c r="BE70" s="167">
        <f>IF(AZ70=5,G70,0)</f>
        <v>0</v>
      </c>
      <c r="CA70" s="202">
        <v>1</v>
      </c>
      <c r="CB70" s="202">
        <v>7</v>
      </c>
      <c r="CZ70" s="167">
        <v>0.00053</v>
      </c>
    </row>
    <row r="71" spans="1:104" ht="12.75">
      <c r="A71" s="196">
        <v>52</v>
      </c>
      <c r="B71" s="197" t="s">
        <v>203</v>
      </c>
      <c r="C71" s="198" t="s">
        <v>204</v>
      </c>
      <c r="D71" s="199" t="s">
        <v>87</v>
      </c>
      <c r="E71" s="200">
        <v>1</v>
      </c>
      <c r="F71" s="200">
        <v>0</v>
      </c>
      <c r="G71" s="201">
        <f>E71*F71</f>
        <v>0</v>
      </c>
      <c r="O71" s="195">
        <v>2</v>
      </c>
      <c r="AA71" s="167">
        <v>1</v>
      </c>
      <c r="AB71" s="167">
        <v>7</v>
      </c>
      <c r="AC71" s="167">
        <v>7</v>
      </c>
      <c r="AZ71" s="167">
        <v>2</v>
      </c>
      <c r="BA71" s="167">
        <f>IF(AZ71=1,G71,0)</f>
        <v>0</v>
      </c>
      <c r="BB71" s="167">
        <f>IF(AZ71=2,G71,0)</f>
        <v>0</v>
      </c>
      <c r="BC71" s="167">
        <f>IF(AZ71=3,G71,0)</f>
        <v>0</v>
      </c>
      <c r="BD71" s="167">
        <f>IF(AZ71=4,G71,0)</f>
        <v>0</v>
      </c>
      <c r="BE71" s="167">
        <f>IF(AZ71=5,G71,0)</f>
        <v>0</v>
      </c>
      <c r="CA71" s="202">
        <v>1</v>
      </c>
      <c r="CB71" s="202">
        <v>7</v>
      </c>
      <c r="CZ71" s="167">
        <v>0</v>
      </c>
    </row>
    <row r="72" spans="1:104" ht="12.75">
      <c r="A72" s="196">
        <v>53</v>
      </c>
      <c r="B72" s="197" t="s">
        <v>205</v>
      </c>
      <c r="C72" s="198" t="s">
        <v>206</v>
      </c>
      <c r="D72" s="199" t="s">
        <v>97</v>
      </c>
      <c r="E72" s="200">
        <v>62</v>
      </c>
      <c r="F72" s="200">
        <v>0</v>
      </c>
      <c r="G72" s="201">
        <f>E72*F72</f>
        <v>0</v>
      </c>
      <c r="O72" s="195">
        <v>2</v>
      </c>
      <c r="AA72" s="167">
        <v>3</v>
      </c>
      <c r="AB72" s="167">
        <v>7</v>
      </c>
      <c r="AC72" s="167" t="s">
        <v>205</v>
      </c>
      <c r="AZ72" s="167">
        <v>2</v>
      </c>
      <c r="BA72" s="167">
        <f>IF(AZ72=1,G72,0)</f>
        <v>0</v>
      </c>
      <c r="BB72" s="167">
        <f>IF(AZ72=2,G72,0)</f>
        <v>0</v>
      </c>
      <c r="BC72" s="167">
        <f>IF(AZ72=3,G72,0)</f>
        <v>0</v>
      </c>
      <c r="BD72" s="167">
        <f>IF(AZ72=4,G72,0)</f>
        <v>0</v>
      </c>
      <c r="BE72" s="167">
        <f>IF(AZ72=5,G72,0)</f>
        <v>0</v>
      </c>
      <c r="CA72" s="202">
        <v>3</v>
      </c>
      <c r="CB72" s="202">
        <v>7</v>
      </c>
      <c r="CZ72" s="167">
        <v>2E-05</v>
      </c>
    </row>
    <row r="73" spans="1:104" ht="12.75">
      <c r="A73" s="196">
        <v>54</v>
      </c>
      <c r="B73" s="197" t="s">
        <v>207</v>
      </c>
      <c r="C73" s="198" t="s">
        <v>208</v>
      </c>
      <c r="D73" s="199" t="s">
        <v>97</v>
      </c>
      <c r="E73" s="200">
        <v>41</v>
      </c>
      <c r="F73" s="200">
        <v>0</v>
      </c>
      <c r="G73" s="201">
        <f>E73*F73</f>
        <v>0</v>
      </c>
      <c r="O73" s="195">
        <v>2</v>
      </c>
      <c r="AA73" s="167">
        <v>3</v>
      </c>
      <c r="AB73" s="167">
        <v>7</v>
      </c>
      <c r="AC73" s="167" t="s">
        <v>207</v>
      </c>
      <c r="AZ73" s="167">
        <v>2</v>
      </c>
      <c r="BA73" s="167">
        <f>IF(AZ73=1,G73,0)</f>
        <v>0</v>
      </c>
      <c r="BB73" s="167">
        <f>IF(AZ73=2,G73,0)</f>
        <v>0</v>
      </c>
      <c r="BC73" s="167">
        <f>IF(AZ73=3,G73,0)</f>
        <v>0</v>
      </c>
      <c r="BD73" s="167">
        <f>IF(AZ73=4,G73,0)</f>
        <v>0</v>
      </c>
      <c r="BE73" s="167">
        <f>IF(AZ73=5,G73,0)</f>
        <v>0</v>
      </c>
      <c r="CA73" s="202">
        <v>3</v>
      </c>
      <c r="CB73" s="202">
        <v>7</v>
      </c>
      <c r="CZ73" s="167">
        <v>0.00033</v>
      </c>
    </row>
    <row r="74" spans="1:104" ht="12.75">
      <c r="A74" s="196">
        <v>55</v>
      </c>
      <c r="B74" s="197" t="s">
        <v>209</v>
      </c>
      <c r="C74" s="198" t="s">
        <v>210</v>
      </c>
      <c r="D74" s="199" t="s">
        <v>97</v>
      </c>
      <c r="E74" s="200">
        <v>23.5</v>
      </c>
      <c r="F74" s="200">
        <v>0</v>
      </c>
      <c r="G74" s="201">
        <f>E74*F74</f>
        <v>0</v>
      </c>
      <c r="O74" s="195">
        <v>2</v>
      </c>
      <c r="AA74" s="167">
        <v>3</v>
      </c>
      <c r="AB74" s="167">
        <v>7</v>
      </c>
      <c r="AC74" s="167" t="s">
        <v>209</v>
      </c>
      <c r="AZ74" s="167">
        <v>2</v>
      </c>
      <c r="BA74" s="167">
        <f>IF(AZ74=1,G74,0)</f>
        <v>0</v>
      </c>
      <c r="BB74" s="167">
        <f>IF(AZ74=2,G74,0)</f>
        <v>0</v>
      </c>
      <c r="BC74" s="167">
        <f>IF(AZ74=3,G74,0)</f>
        <v>0</v>
      </c>
      <c r="BD74" s="167">
        <f>IF(AZ74=4,G74,0)</f>
        <v>0</v>
      </c>
      <c r="BE74" s="167">
        <f>IF(AZ74=5,G74,0)</f>
        <v>0</v>
      </c>
      <c r="CA74" s="202">
        <v>3</v>
      </c>
      <c r="CB74" s="202">
        <v>7</v>
      </c>
      <c r="CZ74" s="167">
        <v>6E-05</v>
      </c>
    </row>
    <row r="75" spans="1:104" ht="12.75">
      <c r="A75" s="196">
        <v>56</v>
      </c>
      <c r="B75" s="197" t="s">
        <v>211</v>
      </c>
      <c r="C75" s="198" t="s">
        <v>212</v>
      </c>
      <c r="D75" s="199" t="s">
        <v>97</v>
      </c>
      <c r="E75" s="200">
        <v>14</v>
      </c>
      <c r="F75" s="200">
        <v>0</v>
      </c>
      <c r="G75" s="201">
        <f>E75*F75</f>
        <v>0</v>
      </c>
      <c r="O75" s="195">
        <v>2</v>
      </c>
      <c r="AA75" s="167">
        <v>3</v>
      </c>
      <c r="AB75" s="167">
        <v>7</v>
      </c>
      <c r="AC75" s="167" t="s">
        <v>211</v>
      </c>
      <c r="AZ75" s="167">
        <v>2</v>
      </c>
      <c r="BA75" s="167">
        <f>IF(AZ75=1,G75,0)</f>
        <v>0</v>
      </c>
      <c r="BB75" s="167">
        <f>IF(AZ75=2,G75,0)</f>
        <v>0</v>
      </c>
      <c r="BC75" s="167">
        <f>IF(AZ75=3,G75,0)</f>
        <v>0</v>
      </c>
      <c r="BD75" s="167">
        <f>IF(AZ75=4,G75,0)</f>
        <v>0</v>
      </c>
      <c r="BE75" s="167">
        <f>IF(AZ75=5,G75,0)</f>
        <v>0</v>
      </c>
      <c r="CA75" s="202">
        <v>3</v>
      </c>
      <c r="CB75" s="202">
        <v>7</v>
      </c>
      <c r="CZ75" s="167">
        <v>6E-05</v>
      </c>
    </row>
    <row r="76" spans="1:104" ht="12.75">
      <c r="A76" s="196">
        <v>57</v>
      </c>
      <c r="B76" s="197" t="s">
        <v>213</v>
      </c>
      <c r="C76" s="198" t="s">
        <v>214</v>
      </c>
      <c r="D76" s="199" t="s">
        <v>87</v>
      </c>
      <c r="E76" s="200">
        <v>1</v>
      </c>
      <c r="F76" s="200">
        <v>0</v>
      </c>
      <c r="G76" s="201">
        <f>E76*F76</f>
        <v>0</v>
      </c>
      <c r="O76" s="195">
        <v>2</v>
      </c>
      <c r="AA76" s="167">
        <v>3</v>
      </c>
      <c r="AB76" s="167">
        <v>7</v>
      </c>
      <c r="AC76" s="167" t="s">
        <v>213</v>
      </c>
      <c r="AZ76" s="167">
        <v>2</v>
      </c>
      <c r="BA76" s="167">
        <f>IF(AZ76=1,G76,0)</f>
        <v>0</v>
      </c>
      <c r="BB76" s="167">
        <f>IF(AZ76=2,G76,0)</f>
        <v>0</v>
      </c>
      <c r="BC76" s="167">
        <f>IF(AZ76=3,G76,0)</f>
        <v>0</v>
      </c>
      <c r="BD76" s="167">
        <f>IF(AZ76=4,G76,0)</f>
        <v>0</v>
      </c>
      <c r="BE76" s="167">
        <f>IF(AZ76=5,G76,0)</f>
        <v>0</v>
      </c>
      <c r="CA76" s="202">
        <v>3</v>
      </c>
      <c r="CB76" s="202">
        <v>7</v>
      </c>
      <c r="CZ76" s="167">
        <v>0.0004</v>
      </c>
    </row>
    <row r="77" spans="1:104" ht="12.75">
      <c r="A77" s="196">
        <v>58</v>
      </c>
      <c r="B77" s="197" t="s">
        <v>215</v>
      </c>
      <c r="C77" s="198" t="s">
        <v>216</v>
      </c>
      <c r="D77" s="199" t="s">
        <v>87</v>
      </c>
      <c r="E77" s="200">
        <v>1</v>
      </c>
      <c r="F77" s="200">
        <v>0</v>
      </c>
      <c r="G77" s="201">
        <f>E77*F77</f>
        <v>0</v>
      </c>
      <c r="O77" s="195">
        <v>2</v>
      </c>
      <c r="AA77" s="167">
        <v>3</v>
      </c>
      <c r="AB77" s="167">
        <v>7</v>
      </c>
      <c r="AC77" s="167" t="s">
        <v>215</v>
      </c>
      <c r="AZ77" s="167">
        <v>2</v>
      </c>
      <c r="BA77" s="167">
        <f>IF(AZ77=1,G77,0)</f>
        <v>0</v>
      </c>
      <c r="BB77" s="167">
        <f>IF(AZ77=2,G77,0)</f>
        <v>0</v>
      </c>
      <c r="BC77" s="167">
        <f>IF(AZ77=3,G77,0)</f>
        <v>0</v>
      </c>
      <c r="BD77" s="167">
        <f>IF(AZ77=4,G77,0)</f>
        <v>0</v>
      </c>
      <c r="BE77" s="167">
        <f>IF(AZ77=5,G77,0)</f>
        <v>0</v>
      </c>
      <c r="CA77" s="202">
        <v>3</v>
      </c>
      <c r="CB77" s="202">
        <v>7</v>
      </c>
      <c r="CZ77" s="167">
        <v>0.0037</v>
      </c>
    </row>
    <row r="78" spans="1:104" ht="12.75">
      <c r="A78" s="196">
        <v>59</v>
      </c>
      <c r="B78" s="197" t="s">
        <v>217</v>
      </c>
      <c r="C78" s="198" t="s">
        <v>218</v>
      </c>
      <c r="D78" s="199" t="s">
        <v>87</v>
      </c>
      <c r="E78" s="200">
        <v>9</v>
      </c>
      <c r="F78" s="200">
        <v>0</v>
      </c>
      <c r="G78" s="201">
        <f>E78*F78</f>
        <v>0</v>
      </c>
      <c r="O78" s="195">
        <v>2</v>
      </c>
      <c r="AA78" s="167">
        <v>3</v>
      </c>
      <c r="AB78" s="167">
        <v>7</v>
      </c>
      <c r="AC78" s="167">
        <v>551100041</v>
      </c>
      <c r="AZ78" s="167">
        <v>2</v>
      </c>
      <c r="BA78" s="167">
        <f>IF(AZ78=1,G78,0)</f>
        <v>0</v>
      </c>
      <c r="BB78" s="167">
        <f>IF(AZ78=2,G78,0)</f>
        <v>0</v>
      </c>
      <c r="BC78" s="167">
        <f>IF(AZ78=3,G78,0)</f>
        <v>0</v>
      </c>
      <c r="BD78" s="167">
        <f>IF(AZ78=4,G78,0)</f>
        <v>0</v>
      </c>
      <c r="BE78" s="167">
        <f>IF(AZ78=5,G78,0)</f>
        <v>0</v>
      </c>
      <c r="CA78" s="202">
        <v>3</v>
      </c>
      <c r="CB78" s="202">
        <v>7</v>
      </c>
      <c r="CZ78" s="167">
        <v>0.00021</v>
      </c>
    </row>
    <row r="79" spans="1:104" ht="12.75">
      <c r="A79" s="196">
        <v>60</v>
      </c>
      <c r="B79" s="197" t="s">
        <v>219</v>
      </c>
      <c r="C79" s="198" t="s">
        <v>220</v>
      </c>
      <c r="D79" s="199" t="s">
        <v>87</v>
      </c>
      <c r="E79" s="200">
        <v>1</v>
      </c>
      <c r="F79" s="200">
        <v>0</v>
      </c>
      <c r="G79" s="201">
        <f>E79*F79</f>
        <v>0</v>
      </c>
      <c r="O79" s="195">
        <v>2</v>
      </c>
      <c r="AA79" s="167">
        <v>3</v>
      </c>
      <c r="AB79" s="167">
        <v>7</v>
      </c>
      <c r="AC79" s="167">
        <v>551100042</v>
      </c>
      <c r="AZ79" s="167">
        <v>2</v>
      </c>
      <c r="BA79" s="167">
        <f>IF(AZ79=1,G79,0)</f>
        <v>0</v>
      </c>
      <c r="BB79" s="167">
        <f>IF(AZ79=2,G79,0)</f>
        <v>0</v>
      </c>
      <c r="BC79" s="167">
        <f>IF(AZ79=3,G79,0)</f>
        <v>0</v>
      </c>
      <c r="BD79" s="167">
        <f>IF(AZ79=4,G79,0)</f>
        <v>0</v>
      </c>
      <c r="BE79" s="167">
        <f>IF(AZ79=5,G79,0)</f>
        <v>0</v>
      </c>
      <c r="CA79" s="202">
        <v>3</v>
      </c>
      <c r="CB79" s="202">
        <v>7</v>
      </c>
      <c r="CZ79" s="167">
        <v>0.00034</v>
      </c>
    </row>
    <row r="80" spans="1:104" ht="12.75">
      <c r="A80" s="196">
        <v>61</v>
      </c>
      <c r="B80" s="197" t="s">
        <v>221</v>
      </c>
      <c r="C80" s="198" t="s">
        <v>222</v>
      </c>
      <c r="D80" s="199" t="s">
        <v>87</v>
      </c>
      <c r="E80" s="200">
        <v>3</v>
      </c>
      <c r="F80" s="200">
        <v>0</v>
      </c>
      <c r="G80" s="201">
        <f>E80*F80</f>
        <v>0</v>
      </c>
      <c r="O80" s="195">
        <v>2</v>
      </c>
      <c r="AA80" s="167">
        <v>3</v>
      </c>
      <c r="AB80" s="167">
        <v>7</v>
      </c>
      <c r="AC80" s="167">
        <v>55111360</v>
      </c>
      <c r="AZ80" s="167">
        <v>2</v>
      </c>
      <c r="BA80" s="167">
        <f>IF(AZ80=1,G80,0)</f>
        <v>0</v>
      </c>
      <c r="BB80" s="167">
        <f>IF(AZ80=2,G80,0)</f>
        <v>0</v>
      </c>
      <c r="BC80" s="167">
        <f>IF(AZ80=3,G80,0)</f>
        <v>0</v>
      </c>
      <c r="BD80" s="167">
        <f>IF(AZ80=4,G80,0)</f>
        <v>0</v>
      </c>
      <c r="BE80" s="167">
        <f>IF(AZ80=5,G80,0)</f>
        <v>0</v>
      </c>
      <c r="CA80" s="202">
        <v>3</v>
      </c>
      <c r="CB80" s="202">
        <v>7</v>
      </c>
      <c r="CZ80" s="167">
        <v>0.00024</v>
      </c>
    </row>
    <row r="81" spans="1:104" ht="12.75">
      <c r="A81" s="196">
        <v>62</v>
      </c>
      <c r="B81" s="197" t="s">
        <v>223</v>
      </c>
      <c r="C81" s="198" t="s">
        <v>224</v>
      </c>
      <c r="D81" s="199" t="s">
        <v>87</v>
      </c>
      <c r="E81" s="200">
        <v>1</v>
      </c>
      <c r="F81" s="200">
        <v>0</v>
      </c>
      <c r="G81" s="201">
        <f>E81*F81</f>
        <v>0</v>
      </c>
      <c r="O81" s="195">
        <v>2</v>
      </c>
      <c r="AA81" s="167">
        <v>3</v>
      </c>
      <c r="AB81" s="167">
        <v>7</v>
      </c>
      <c r="AC81" s="167">
        <v>55111380</v>
      </c>
      <c r="AZ81" s="167">
        <v>2</v>
      </c>
      <c r="BA81" s="167">
        <f>IF(AZ81=1,G81,0)</f>
        <v>0</v>
      </c>
      <c r="BB81" s="167">
        <f>IF(AZ81=2,G81,0)</f>
        <v>0</v>
      </c>
      <c r="BC81" s="167">
        <f>IF(AZ81=3,G81,0)</f>
        <v>0</v>
      </c>
      <c r="BD81" s="167">
        <f>IF(AZ81=4,G81,0)</f>
        <v>0</v>
      </c>
      <c r="BE81" s="167">
        <f>IF(AZ81=5,G81,0)</f>
        <v>0</v>
      </c>
      <c r="CA81" s="202">
        <v>3</v>
      </c>
      <c r="CB81" s="202">
        <v>7</v>
      </c>
      <c r="CZ81" s="167">
        <v>0.00018</v>
      </c>
    </row>
    <row r="82" spans="1:104" ht="12.75">
      <c r="A82" s="196">
        <v>63</v>
      </c>
      <c r="B82" s="197" t="s">
        <v>225</v>
      </c>
      <c r="C82" s="198" t="s">
        <v>226</v>
      </c>
      <c r="D82" s="199" t="s">
        <v>87</v>
      </c>
      <c r="E82" s="200">
        <v>3</v>
      </c>
      <c r="F82" s="200">
        <v>0</v>
      </c>
      <c r="G82" s="201">
        <f>E82*F82</f>
        <v>0</v>
      </c>
      <c r="O82" s="195">
        <v>2</v>
      </c>
      <c r="AA82" s="167">
        <v>3</v>
      </c>
      <c r="AB82" s="167">
        <v>7</v>
      </c>
      <c r="AC82" s="167">
        <v>55111401</v>
      </c>
      <c r="AZ82" s="167">
        <v>2</v>
      </c>
      <c r="BA82" s="167">
        <f>IF(AZ82=1,G82,0)</f>
        <v>0</v>
      </c>
      <c r="BB82" s="167">
        <f>IF(AZ82=2,G82,0)</f>
        <v>0</v>
      </c>
      <c r="BC82" s="167">
        <f>IF(AZ82=3,G82,0)</f>
        <v>0</v>
      </c>
      <c r="BD82" s="167">
        <f>IF(AZ82=4,G82,0)</f>
        <v>0</v>
      </c>
      <c r="BE82" s="167">
        <f>IF(AZ82=5,G82,0)</f>
        <v>0</v>
      </c>
      <c r="CA82" s="202">
        <v>3</v>
      </c>
      <c r="CB82" s="202">
        <v>7</v>
      </c>
      <c r="CZ82" s="167">
        <v>0.00053</v>
      </c>
    </row>
    <row r="83" spans="1:104" ht="12.75">
      <c r="A83" s="196">
        <v>64</v>
      </c>
      <c r="B83" s="197" t="s">
        <v>227</v>
      </c>
      <c r="C83" s="198" t="s">
        <v>228</v>
      </c>
      <c r="D83" s="199" t="s">
        <v>87</v>
      </c>
      <c r="E83" s="200">
        <v>7</v>
      </c>
      <c r="F83" s="200">
        <v>0</v>
      </c>
      <c r="G83" s="201">
        <f>E83*F83</f>
        <v>0</v>
      </c>
      <c r="O83" s="195">
        <v>2</v>
      </c>
      <c r="AA83" s="167">
        <v>3</v>
      </c>
      <c r="AB83" s="167">
        <v>7</v>
      </c>
      <c r="AC83" s="167">
        <v>55141106</v>
      </c>
      <c r="AZ83" s="167">
        <v>2</v>
      </c>
      <c r="BA83" s="167">
        <f>IF(AZ83=1,G83,0)</f>
        <v>0</v>
      </c>
      <c r="BB83" s="167">
        <f>IF(AZ83=2,G83,0)</f>
        <v>0</v>
      </c>
      <c r="BC83" s="167">
        <f>IF(AZ83=3,G83,0)</f>
        <v>0</v>
      </c>
      <c r="BD83" s="167">
        <f>IF(AZ83=4,G83,0)</f>
        <v>0</v>
      </c>
      <c r="BE83" s="167">
        <f>IF(AZ83=5,G83,0)</f>
        <v>0</v>
      </c>
      <c r="CA83" s="202">
        <v>3</v>
      </c>
      <c r="CB83" s="202">
        <v>7</v>
      </c>
      <c r="CZ83" s="167">
        <v>0.0002</v>
      </c>
    </row>
    <row r="84" spans="1:104" ht="12.75">
      <c r="A84" s="196">
        <v>65</v>
      </c>
      <c r="B84" s="197" t="s">
        <v>229</v>
      </c>
      <c r="C84" s="198" t="s">
        <v>230</v>
      </c>
      <c r="D84" s="199" t="s">
        <v>61</v>
      </c>
      <c r="E84" s="200"/>
      <c r="F84" s="200">
        <v>0</v>
      </c>
      <c r="G84" s="201">
        <f>E84*F84</f>
        <v>0</v>
      </c>
      <c r="O84" s="195">
        <v>2</v>
      </c>
      <c r="AA84" s="167">
        <v>7</v>
      </c>
      <c r="AB84" s="167">
        <v>1002</v>
      </c>
      <c r="AC84" s="167">
        <v>5</v>
      </c>
      <c r="AZ84" s="167">
        <v>2</v>
      </c>
      <c r="BA84" s="167">
        <f>IF(AZ84=1,G84,0)</f>
        <v>0</v>
      </c>
      <c r="BB84" s="167">
        <f>IF(AZ84=2,G84,0)</f>
        <v>0</v>
      </c>
      <c r="BC84" s="167">
        <f>IF(AZ84=3,G84,0)</f>
        <v>0</v>
      </c>
      <c r="BD84" s="167">
        <f>IF(AZ84=4,G84,0)</f>
        <v>0</v>
      </c>
      <c r="BE84" s="167">
        <f>IF(AZ84=5,G84,0)</f>
        <v>0</v>
      </c>
      <c r="CA84" s="202">
        <v>7</v>
      </c>
      <c r="CB84" s="202">
        <v>1002</v>
      </c>
      <c r="CZ84" s="167">
        <v>0</v>
      </c>
    </row>
    <row r="85" spans="1:57" ht="12.75">
      <c r="A85" s="203"/>
      <c r="B85" s="204" t="s">
        <v>74</v>
      </c>
      <c r="C85" s="205" t="str">
        <f>CONCATENATE(B54," ",C54)</f>
        <v>722 Vnitřní vodovod</v>
      </c>
      <c r="D85" s="206"/>
      <c r="E85" s="207"/>
      <c r="F85" s="208"/>
      <c r="G85" s="209">
        <f>SUM(G54:G84)</f>
        <v>0</v>
      </c>
      <c r="O85" s="195">
        <v>4</v>
      </c>
      <c r="BA85" s="210">
        <f>SUM(BA54:BA84)</f>
        <v>0</v>
      </c>
      <c r="BB85" s="210">
        <f>SUM(BB54:BB84)</f>
        <v>0</v>
      </c>
      <c r="BC85" s="210">
        <f>SUM(BC54:BC84)</f>
        <v>0</v>
      </c>
      <c r="BD85" s="210">
        <f>SUM(BD54:BD84)</f>
        <v>0</v>
      </c>
      <c r="BE85" s="210">
        <f>SUM(BE54:BE84)</f>
        <v>0</v>
      </c>
    </row>
    <row r="86" spans="1:15" ht="12.75">
      <c r="A86" s="188" t="s">
        <v>72</v>
      </c>
      <c r="B86" s="189" t="s">
        <v>231</v>
      </c>
      <c r="C86" s="190" t="s">
        <v>232</v>
      </c>
      <c r="D86" s="191"/>
      <c r="E86" s="192"/>
      <c r="F86" s="192"/>
      <c r="G86" s="193"/>
      <c r="H86" s="194"/>
      <c r="I86" s="194"/>
      <c r="O86" s="195">
        <v>1</v>
      </c>
    </row>
    <row r="87" spans="1:104" ht="12.75">
      <c r="A87" s="196">
        <v>66</v>
      </c>
      <c r="B87" s="197" t="s">
        <v>233</v>
      </c>
      <c r="C87" s="198" t="s">
        <v>234</v>
      </c>
      <c r="D87" s="199" t="s">
        <v>87</v>
      </c>
      <c r="E87" s="200">
        <v>1</v>
      </c>
      <c r="F87" s="200">
        <v>0</v>
      </c>
      <c r="G87" s="201">
        <f>E87*F87</f>
        <v>0</v>
      </c>
      <c r="O87" s="195">
        <v>2</v>
      </c>
      <c r="AA87" s="167">
        <v>1</v>
      </c>
      <c r="AB87" s="167">
        <v>9</v>
      </c>
      <c r="AC87" s="167">
        <v>9</v>
      </c>
      <c r="AZ87" s="167">
        <v>2</v>
      </c>
      <c r="BA87" s="167">
        <f>IF(AZ87=1,G87,0)</f>
        <v>0</v>
      </c>
      <c r="BB87" s="167">
        <f>IF(AZ87=2,G87,0)</f>
        <v>0</v>
      </c>
      <c r="BC87" s="167">
        <f>IF(AZ87=3,G87,0)</f>
        <v>0</v>
      </c>
      <c r="BD87" s="167">
        <f>IF(AZ87=4,G87,0)</f>
        <v>0</v>
      </c>
      <c r="BE87" s="167">
        <f>IF(AZ87=5,G87,0)</f>
        <v>0</v>
      </c>
      <c r="CA87" s="202">
        <v>1</v>
      </c>
      <c r="CB87" s="202">
        <v>9</v>
      </c>
      <c r="CZ87" s="167">
        <v>0</v>
      </c>
    </row>
    <row r="88" spans="1:104" ht="22.5">
      <c r="A88" s="196">
        <v>67</v>
      </c>
      <c r="B88" s="197" t="s">
        <v>235</v>
      </c>
      <c r="C88" s="198" t="s">
        <v>236</v>
      </c>
      <c r="D88" s="199" t="s">
        <v>97</v>
      </c>
      <c r="E88" s="200">
        <v>4.5</v>
      </c>
      <c r="F88" s="200">
        <v>0</v>
      </c>
      <c r="G88" s="201">
        <f>E88*F88</f>
        <v>0</v>
      </c>
      <c r="O88" s="195">
        <v>2</v>
      </c>
      <c r="AA88" s="167">
        <v>1</v>
      </c>
      <c r="AB88" s="167">
        <v>0</v>
      </c>
      <c r="AC88" s="167">
        <v>0</v>
      </c>
      <c r="AZ88" s="167">
        <v>2</v>
      </c>
      <c r="BA88" s="167">
        <f>IF(AZ88=1,G88,0)</f>
        <v>0</v>
      </c>
      <c r="BB88" s="167">
        <f>IF(AZ88=2,G88,0)</f>
        <v>0</v>
      </c>
      <c r="BC88" s="167">
        <f>IF(AZ88=3,G88,0)</f>
        <v>0</v>
      </c>
      <c r="BD88" s="167">
        <f>IF(AZ88=4,G88,0)</f>
        <v>0</v>
      </c>
      <c r="BE88" s="167">
        <f>IF(AZ88=5,G88,0)</f>
        <v>0</v>
      </c>
      <c r="CA88" s="202">
        <v>1</v>
      </c>
      <c r="CB88" s="202">
        <v>0</v>
      </c>
      <c r="CZ88" s="167">
        <v>0.00028</v>
      </c>
    </row>
    <row r="89" spans="1:104" ht="12.75">
      <c r="A89" s="196">
        <v>68</v>
      </c>
      <c r="B89" s="197" t="s">
        <v>237</v>
      </c>
      <c r="C89" s="198" t="s">
        <v>238</v>
      </c>
      <c r="D89" s="199" t="s">
        <v>97</v>
      </c>
      <c r="E89" s="200">
        <v>6</v>
      </c>
      <c r="F89" s="200">
        <v>0</v>
      </c>
      <c r="G89" s="201">
        <f>E89*F89</f>
        <v>0</v>
      </c>
      <c r="O89" s="195">
        <v>2</v>
      </c>
      <c r="AA89" s="167">
        <v>1</v>
      </c>
      <c r="AB89" s="167">
        <v>7</v>
      </c>
      <c r="AC89" s="167">
        <v>7</v>
      </c>
      <c r="AZ89" s="167">
        <v>2</v>
      </c>
      <c r="BA89" s="167">
        <f>IF(AZ89=1,G89,0)</f>
        <v>0</v>
      </c>
      <c r="BB89" s="167">
        <f>IF(AZ89=2,G89,0)</f>
        <v>0</v>
      </c>
      <c r="BC89" s="167">
        <f>IF(AZ89=3,G89,0)</f>
        <v>0</v>
      </c>
      <c r="BD89" s="167">
        <f>IF(AZ89=4,G89,0)</f>
        <v>0</v>
      </c>
      <c r="BE89" s="167">
        <f>IF(AZ89=5,G89,0)</f>
        <v>0</v>
      </c>
      <c r="CA89" s="202">
        <v>1</v>
      </c>
      <c r="CB89" s="202">
        <v>7</v>
      </c>
      <c r="CZ89" s="167">
        <v>0.00011</v>
      </c>
    </row>
    <row r="90" spans="1:104" ht="12.75">
      <c r="A90" s="196">
        <v>69</v>
      </c>
      <c r="B90" s="197" t="s">
        <v>239</v>
      </c>
      <c r="C90" s="198" t="s">
        <v>240</v>
      </c>
      <c r="D90" s="199" t="s">
        <v>97</v>
      </c>
      <c r="E90" s="200">
        <v>12</v>
      </c>
      <c r="F90" s="200">
        <v>0</v>
      </c>
      <c r="G90" s="201">
        <f>E90*F90</f>
        <v>0</v>
      </c>
      <c r="O90" s="195">
        <v>2</v>
      </c>
      <c r="AA90" s="167">
        <v>1</v>
      </c>
      <c r="AB90" s="167">
        <v>7</v>
      </c>
      <c r="AC90" s="167">
        <v>7</v>
      </c>
      <c r="AZ90" s="167">
        <v>2</v>
      </c>
      <c r="BA90" s="167">
        <f>IF(AZ90=1,G90,0)</f>
        <v>0</v>
      </c>
      <c r="BB90" s="167">
        <f>IF(AZ90=2,G90,0)</f>
        <v>0</v>
      </c>
      <c r="BC90" s="167">
        <f>IF(AZ90=3,G90,0)</f>
        <v>0</v>
      </c>
      <c r="BD90" s="167">
        <f>IF(AZ90=4,G90,0)</f>
        <v>0</v>
      </c>
      <c r="BE90" s="167">
        <f>IF(AZ90=5,G90,0)</f>
        <v>0</v>
      </c>
      <c r="CA90" s="202">
        <v>1</v>
      </c>
      <c r="CB90" s="202">
        <v>7</v>
      </c>
      <c r="CZ90" s="167">
        <v>0.00039</v>
      </c>
    </row>
    <row r="91" spans="1:104" ht="22.5">
      <c r="A91" s="196">
        <v>70</v>
      </c>
      <c r="B91" s="197" t="s">
        <v>241</v>
      </c>
      <c r="C91" s="198" t="s">
        <v>242</v>
      </c>
      <c r="D91" s="199" t="s">
        <v>97</v>
      </c>
      <c r="E91" s="200">
        <v>1</v>
      </c>
      <c r="F91" s="200">
        <v>0</v>
      </c>
      <c r="G91" s="201">
        <f>E91*F91</f>
        <v>0</v>
      </c>
      <c r="O91" s="195">
        <v>2</v>
      </c>
      <c r="AA91" s="167">
        <v>1</v>
      </c>
      <c r="AB91" s="167">
        <v>0</v>
      </c>
      <c r="AC91" s="167">
        <v>0</v>
      </c>
      <c r="AZ91" s="167">
        <v>2</v>
      </c>
      <c r="BA91" s="167">
        <f>IF(AZ91=1,G91,0)</f>
        <v>0</v>
      </c>
      <c r="BB91" s="167">
        <f>IF(AZ91=2,G91,0)</f>
        <v>0</v>
      </c>
      <c r="BC91" s="167">
        <f>IF(AZ91=3,G91,0)</f>
        <v>0</v>
      </c>
      <c r="BD91" s="167">
        <f>IF(AZ91=4,G91,0)</f>
        <v>0</v>
      </c>
      <c r="BE91" s="167">
        <f>IF(AZ91=5,G91,0)</f>
        <v>0</v>
      </c>
      <c r="CA91" s="202">
        <v>1</v>
      </c>
      <c r="CB91" s="202">
        <v>0</v>
      </c>
      <c r="CZ91" s="167">
        <v>0.00589</v>
      </c>
    </row>
    <row r="92" spans="1:104" ht="22.5">
      <c r="A92" s="196">
        <v>71</v>
      </c>
      <c r="B92" s="197" t="s">
        <v>243</v>
      </c>
      <c r="C92" s="198" t="s">
        <v>244</v>
      </c>
      <c r="D92" s="199" t="s">
        <v>97</v>
      </c>
      <c r="E92" s="200">
        <v>5.5</v>
      </c>
      <c r="F92" s="200">
        <v>0</v>
      </c>
      <c r="G92" s="201">
        <f>E92*F92</f>
        <v>0</v>
      </c>
      <c r="O92" s="195">
        <v>2</v>
      </c>
      <c r="AA92" s="167">
        <v>1</v>
      </c>
      <c r="AB92" s="167">
        <v>0</v>
      </c>
      <c r="AC92" s="167">
        <v>0</v>
      </c>
      <c r="AZ92" s="167">
        <v>2</v>
      </c>
      <c r="BA92" s="167">
        <f>IF(AZ92=1,G92,0)</f>
        <v>0</v>
      </c>
      <c r="BB92" s="167">
        <f>IF(AZ92=2,G92,0)</f>
        <v>0</v>
      </c>
      <c r="BC92" s="167">
        <f>IF(AZ92=3,G92,0)</f>
        <v>0</v>
      </c>
      <c r="BD92" s="167">
        <f>IF(AZ92=4,G92,0)</f>
        <v>0</v>
      </c>
      <c r="BE92" s="167">
        <f>IF(AZ92=5,G92,0)</f>
        <v>0</v>
      </c>
      <c r="CA92" s="202">
        <v>1</v>
      </c>
      <c r="CB92" s="202">
        <v>0</v>
      </c>
      <c r="CZ92" s="167">
        <v>0.0049</v>
      </c>
    </row>
    <row r="93" spans="1:104" ht="12.75">
      <c r="A93" s="196">
        <v>72</v>
      </c>
      <c r="B93" s="197" t="s">
        <v>245</v>
      </c>
      <c r="C93" s="198" t="s">
        <v>246</v>
      </c>
      <c r="D93" s="199" t="s">
        <v>87</v>
      </c>
      <c r="E93" s="200">
        <v>2</v>
      </c>
      <c r="F93" s="200">
        <v>0</v>
      </c>
      <c r="G93" s="201">
        <f>E93*F93</f>
        <v>0</v>
      </c>
      <c r="O93" s="195">
        <v>2</v>
      </c>
      <c r="AA93" s="167">
        <v>1</v>
      </c>
      <c r="AB93" s="167">
        <v>7</v>
      </c>
      <c r="AC93" s="167">
        <v>7</v>
      </c>
      <c r="AZ93" s="167">
        <v>2</v>
      </c>
      <c r="BA93" s="167">
        <f>IF(AZ93=1,G93,0)</f>
        <v>0</v>
      </c>
      <c r="BB93" s="167">
        <f>IF(AZ93=2,G93,0)</f>
        <v>0</v>
      </c>
      <c r="BC93" s="167">
        <f>IF(AZ93=3,G93,0)</f>
        <v>0</v>
      </c>
      <c r="BD93" s="167">
        <f>IF(AZ93=4,G93,0)</f>
        <v>0</v>
      </c>
      <c r="BE93" s="167">
        <f>IF(AZ93=5,G93,0)</f>
        <v>0</v>
      </c>
      <c r="CA93" s="202">
        <v>1</v>
      </c>
      <c r="CB93" s="202">
        <v>7</v>
      </c>
      <c r="CZ93" s="167">
        <v>0.00105</v>
      </c>
    </row>
    <row r="94" spans="1:104" ht="12.75">
      <c r="A94" s="196">
        <v>73</v>
      </c>
      <c r="B94" s="197" t="s">
        <v>247</v>
      </c>
      <c r="C94" s="198" t="s">
        <v>248</v>
      </c>
      <c r="D94" s="199" t="s">
        <v>97</v>
      </c>
      <c r="E94" s="200">
        <v>24</v>
      </c>
      <c r="F94" s="200">
        <v>0</v>
      </c>
      <c r="G94" s="201">
        <f>E94*F94</f>
        <v>0</v>
      </c>
      <c r="O94" s="195">
        <v>2</v>
      </c>
      <c r="AA94" s="167">
        <v>1</v>
      </c>
      <c r="AB94" s="167">
        <v>7</v>
      </c>
      <c r="AC94" s="167">
        <v>7</v>
      </c>
      <c r="AZ94" s="167">
        <v>2</v>
      </c>
      <c r="BA94" s="167">
        <f>IF(AZ94=1,G94,0)</f>
        <v>0</v>
      </c>
      <c r="BB94" s="167">
        <f>IF(AZ94=2,G94,0)</f>
        <v>0</v>
      </c>
      <c r="BC94" s="167">
        <f>IF(AZ94=3,G94,0)</f>
        <v>0</v>
      </c>
      <c r="BD94" s="167">
        <f>IF(AZ94=4,G94,0)</f>
        <v>0</v>
      </c>
      <c r="BE94" s="167">
        <f>IF(AZ94=5,G94,0)</f>
        <v>0</v>
      </c>
      <c r="CA94" s="202">
        <v>1</v>
      </c>
      <c r="CB94" s="202">
        <v>7</v>
      </c>
      <c r="CZ94" s="167">
        <v>0</v>
      </c>
    </row>
    <row r="95" spans="1:104" ht="12.75">
      <c r="A95" s="196">
        <v>74</v>
      </c>
      <c r="B95" s="197" t="s">
        <v>249</v>
      </c>
      <c r="C95" s="198" t="s">
        <v>250</v>
      </c>
      <c r="D95" s="199" t="s">
        <v>87</v>
      </c>
      <c r="E95" s="200">
        <v>1</v>
      </c>
      <c r="F95" s="200">
        <v>0</v>
      </c>
      <c r="G95" s="201">
        <f>E95*F95</f>
        <v>0</v>
      </c>
      <c r="O95" s="195">
        <v>2</v>
      </c>
      <c r="AA95" s="167">
        <v>1</v>
      </c>
      <c r="AB95" s="167">
        <v>7</v>
      </c>
      <c r="AC95" s="167">
        <v>7</v>
      </c>
      <c r="AZ95" s="167">
        <v>2</v>
      </c>
      <c r="BA95" s="167">
        <f>IF(AZ95=1,G95,0)</f>
        <v>0</v>
      </c>
      <c r="BB95" s="167">
        <f>IF(AZ95=2,G95,0)</f>
        <v>0</v>
      </c>
      <c r="BC95" s="167">
        <f>IF(AZ95=3,G95,0)</f>
        <v>0</v>
      </c>
      <c r="BD95" s="167">
        <f>IF(AZ95=4,G95,0)</f>
        <v>0</v>
      </c>
      <c r="BE95" s="167">
        <f>IF(AZ95=5,G95,0)</f>
        <v>0</v>
      </c>
      <c r="CA95" s="202">
        <v>1</v>
      </c>
      <c r="CB95" s="202">
        <v>7</v>
      </c>
      <c r="CZ95" s="167">
        <v>0</v>
      </c>
    </row>
    <row r="96" spans="1:104" ht="12.75">
      <c r="A96" s="196">
        <v>75</v>
      </c>
      <c r="B96" s="197" t="s">
        <v>251</v>
      </c>
      <c r="C96" s="198" t="s">
        <v>252</v>
      </c>
      <c r="D96" s="199" t="s">
        <v>202</v>
      </c>
      <c r="E96" s="200">
        <v>2</v>
      </c>
      <c r="F96" s="200">
        <v>0</v>
      </c>
      <c r="G96" s="201">
        <f>E96*F96</f>
        <v>0</v>
      </c>
      <c r="O96" s="195">
        <v>2</v>
      </c>
      <c r="AA96" s="167">
        <v>1</v>
      </c>
      <c r="AB96" s="167">
        <v>7</v>
      </c>
      <c r="AC96" s="167">
        <v>7</v>
      </c>
      <c r="AZ96" s="167">
        <v>2</v>
      </c>
      <c r="BA96" s="167">
        <f>IF(AZ96=1,G96,0)</f>
        <v>0</v>
      </c>
      <c r="BB96" s="167">
        <f>IF(AZ96=2,G96,0)</f>
        <v>0</v>
      </c>
      <c r="BC96" s="167">
        <f>IF(AZ96=3,G96,0)</f>
        <v>0</v>
      </c>
      <c r="BD96" s="167">
        <f>IF(AZ96=4,G96,0)</f>
        <v>0</v>
      </c>
      <c r="BE96" s="167">
        <f>IF(AZ96=5,G96,0)</f>
        <v>0</v>
      </c>
      <c r="CA96" s="202">
        <v>1</v>
      </c>
      <c r="CB96" s="202">
        <v>7</v>
      </c>
      <c r="CZ96" s="167">
        <v>4E-05</v>
      </c>
    </row>
    <row r="97" spans="1:104" ht="12.75">
      <c r="A97" s="196">
        <v>76</v>
      </c>
      <c r="B97" s="197" t="s">
        <v>253</v>
      </c>
      <c r="C97" s="198" t="s">
        <v>254</v>
      </c>
      <c r="D97" s="199" t="s">
        <v>97</v>
      </c>
      <c r="E97" s="200">
        <v>1</v>
      </c>
      <c r="F97" s="200">
        <v>0</v>
      </c>
      <c r="G97" s="201">
        <f>E97*F97</f>
        <v>0</v>
      </c>
      <c r="O97" s="195">
        <v>2</v>
      </c>
      <c r="AA97" s="167">
        <v>3</v>
      </c>
      <c r="AB97" s="167">
        <v>7</v>
      </c>
      <c r="AC97" s="167">
        <v>19632375</v>
      </c>
      <c r="AZ97" s="167">
        <v>2</v>
      </c>
      <c r="BA97" s="167">
        <f>IF(AZ97=1,G97,0)</f>
        <v>0</v>
      </c>
      <c r="BB97" s="167">
        <f>IF(AZ97=2,G97,0)</f>
        <v>0</v>
      </c>
      <c r="BC97" s="167">
        <f>IF(AZ97=3,G97,0)</f>
        <v>0</v>
      </c>
      <c r="BD97" s="167">
        <f>IF(AZ97=4,G97,0)</f>
        <v>0</v>
      </c>
      <c r="BE97" s="167">
        <f>IF(AZ97=5,G97,0)</f>
        <v>0</v>
      </c>
      <c r="CA97" s="202">
        <v>3</v>
      </c>
      <c r="CB97" s="202">
        <v>7</v>
      </c>
      <c r="CZ97" s="167">
        <v>0.00059</v>
      </c>
    </row>
    <row r="98" spans="1:104" ht="12.75">
      <c r="A98" s="196">
        <v>77</v>
      </c>
      <c r="B98" s="197" t="s">
        <v>255</v>
      </c>
      <c r="C98" s="198" t="s">
        <v>256</v>
      </c>
      <c r="D98" s="199" t="s">
        <v>97</v>
      </c>
      <c r="E98" s="200">
        <v>5.5</v>
      </c>
      <c r="F98" s="200">
        <v>0</v>
      </c>
      <c r="G98" s="201">
        <f>E98*F98</f>
        <v>0</v>
      </c>
      <c r="O98" s="195">
        <v>2</v>
      </c>
      <c r="AA98" s="167">
        <v>3</v>
      </c>
      <c r="AB98" s="167">
        <v>7</v>
      </c>
      <c r="AC98" s="167">
        <v>19632696</v>
      </c>
      <c r="AZ98" s="167">
        <v>2</v>
      </c>
      <c r="BA98" s="167">
        <f>IF(AZ98=1,G98,0)</f>
        <v>0</v>
      </c>
      <c r="BB98" s="167">
        <f>IF(AZ98=2,G98,0)</f>
        <v>0</v>
      </c>
      <c r="BC98" s="167">
        <f>IF(AZ98=3,G98,0)</f>
        <v>0</v>
      </c>
      <c r="BD98" s="167">
        <f>IF(AZ98=4,G98,0)</f>
        <v>0</v>
      </c>
      <c r="BE98" s="167">
        <f>IF(AZ98=5,G98,0)</f>
        <v>0</v>
      </c>
      <c r="CA98" s="202">
        <v>3</v>
      </c>
      <c r="CB98" s="202">
        <v>7</v>
      </c>
      <c r="CZ98" s="167">
        <v>0.00111</v>
      </c>
    </row>
    <row r="99" spans="1:104" ht="12.75">
      <c r="A99" s="196">
        <v>78</v>
      </c>
      <c r="B99" s="197" t="s">
        <v>257</v>
      </c>
      <c r="C99" s="198" t="s">
        <v>258</v>
      </c>
      <c r="D99" s="199" t="s">
        <v>87</v>
      </c>
      <c r="E99" s="200">
        <v>2</v>
      </c>
      <c r="F99" s="200">
        <v>0</v>
      </c>
      <c r="G99" s="201">
        <f>E99*F99</f>
        <v>0</v>
      </c>
      <c r="O99" s="195">
        <v>2</v>
      </c>
      <c r="AA99" s="167">
        <v>3</v>
      </c>
      <c r="AB99" s="167">
        <v>7</v>
      </c>
      <c r="AC99" s="167" t="s">
        <v>257</v>
      </c>
      <c r="AZ99" s="167">
        <v>2</v>
      </c>
      <c r="BA99" s="167">
        <f>IF(AZ99=1,G99,0)</f>
        <v>0</v>
      </c>
      <c r="BB99" s="167">
        <f>IF(AZ99=2,G99,0)</f>
        <v>0</v>
      </c>
      <c r="BC99" s="167">
        <f>IF(AZ99=3,G99,0)</f>
        <v>0</v>
      </c>
      <c r="BD99" s="167">
        <f>IF(AZ99=4,G99,0)</f>
        <v>0</v>
      </c>
      <c r="BE99" s="167">
        <f>IF(AZ99=5,G99,0)</f>
        <v>0</v>
      </c>
      <c r="CA99" s="202">
        <v>3</v>
      </c>
      <c r="CB99" s="202">
        <v>7</v>
      </c>
      <c r="CZ99" s="167">
        <v>0.00039</v>
      </c>
    </row>
    <row r="100" spans="1:104" ht="12.75">
      <c r="A100" s="196">
        <v>79</v>
      </c>
      <c r="B100" s="197" t="s">
        <v>259</v>
      </c>
      <c r="C100" s="198" t="s">
        <v>260</v>
      </c>
      <c r="D100" s="199" t="s">
        <v>61</v>
      </c>
      <c r="E100" s="200"/>
      <c r="F100" s="200">
        <v>0</v>
      </c>
      <c r="G100" s="201">
        <f>E100*F100</f>
        <v>0</v>
      </c>
      <c r="O100" s="195">
        <v>2</v>
      </c>
      <c r="AA100" s="167">
        <v>7</v>
      </c>
      <c r="AB100" s="167">
        <v>1002</v>
      </c>
      <c r="AC100" s="167">
        <v>5</v>
      </c>
      <c r="AZ100" s="167">
        <v>2</v>
      </c>
      <c r="BA100" s="167">
        <f>IF(AZ100=1,G100,0)</f>
        <v>0</v>
      </c>
      <c r="BB100" s="167">
        <f>IF(AZ100=2,G100,0)</f>
        <v>0</v>
      </c>
      <c r="BC100" s="167">
        <f>IF(AZ100=3,G100,0)</f>
        <v>0</v>
      </c>
      <c r="BD100" s="167">
        <f>IF(AZ100=4,G100,0)</f>
        <v>0</v>
      </c>
      <c r="BE100" s="167">
        <f>IF(AZ100=5,G100,0)</f>
        <v>0</v>
      </c>
      <c r="CA100" s="202">
        <v>7</v>
      </c>
      <c r="CB100" s="202">
        <v>1002</v>
      </c>
      <c r="CZ100" s="167">
        <v>0</v>
      </c>
    </row>
    <row r="101" spans="1:104" ht="12.75">
      <c r="A101" s="196">
        <v>80</v>
      </c>
      <c r="B101" s="197" t="s">
        <v>261</v>
      </c>
      <c r="C101" s="198" t="s">
        <v>262</v>
      </c>
      <c r="D101" s="199" t="s">
        <v>263</v>
      </c>
      <c r="E101" s="200">
        <v>4</v>
      </c>
      <c r="F101" s="200">
        <v>0</v>
      </c>
      <c r="G101" s="201">
        <f>E101*F101</f>
        <v>0</v>
      </c>
      <c r="O101" s="195">
        <v>2</v>
      </c>
      <c r="AA101" s="167">
        <v>10</v>
      </c>
      <c r="AB101" s="167">
        <v>0</v>
      </c>
      <c r="AC101" s="167">
        <v>8</v>
      </c>
      <c r="AZ101" s="167">
        <v>5</v>
      </c>
      <c r="BA101" s="167">
        <f>IF(AZ101=1,G101,0)</f>
        <v>0</v>
      </c>
      <c r="BB101" s="167">
        <f>IF(AZ101=2,G101,0)</f>
        <v>0</v>
      </c>
      <c r="BC101" s="167">
        <f>IF(AZ101=3,G101,0)</f>
        <v>0</v>
      </c>
      <c r="BD101" s="167">
        <f>IF(AZ101=4,G101,0)</f>
        <v>0</v>
      </c>
      <c r="BE101" s="167">
        <f>IF(AZ101=5,G101,0)</f>
        <v>0</v>
      </c>
      <c r="CA101" s="202">
        <v>10</v>
      </c>
      <c r="CB101" s="202">
        <v>0</v>
      </c>
      <c r="CZ101" s="167">
        <v>0</v>
      </c>
    </row>
    <row r="102" spans="1:57" ht="12.75">
      <c r="A102" s="203"/>
      <c r="B102" s="204" t="s">
        <v>74</v>
      </c>
      <c r="C102" s="205" t="str">
        <f>CONCATENATE(B86," ",C86)</f>
        <v>723 Vnitřní plynovod</v>
      </c>
      <c r="D102" s="206"/>
      <c r="E102" s="207"/>
      <c r="F102" s="208"/>
      <c r="G102" s="209">
        <f>SUM(G86:G101)</f>
        <v>0</v>
      </c>
      <c r="O102" s="195">
        <v>4</v>
      </c>
      <c r="BA102" s="210">
        <f>SUM(BA86:BA101)</f>
        <v>0</v>
      </c>
      <c r="BB102" s="210">
        <f>SUM(BB86:BB101)</f>
        <v>0</v>
      </c>
      <c r="BC102" s="210">
        <f>SUM(BC86:BC101)</f>
        <v>0</v>
      </c>
      <c r="BD102" s="210">
        <f>SUM(BD86:BD101)</f>
        <v>0</v>
      </c>
      <c r="BE102" s="210">
        <f>SUM(BE86:BE101)</f>
        <v>0</v>
      </c>
    </row>
    <row r="103" spans="1:15" ht="12.75">
      <c r="A103" s="188" t="s">
        <v>72</v>
      </c>
      <c r="B103" s="189" t="s">
        <v>264</v>
      </c>
      <c r="C103" s="190" t="s">
        <v>265</v>
      </c>
      <c r="D103" s="191"/>
      <c r="E103" s="192"/>
      <c r="F103" s="192"/>
      <c r="G103" s="193"/>
      <c r="H103" s="194"/>
      <c r="I103" s="194"/>
      <c r="O103" s="195">
        <v>1</v>
      </c>
    </row>
    <row r="104" spans="1:104" ht="12.75">
      <c r="A104" s="196">
        <v>81</v>
      </c>
      <c r="B104" s="197" t="s">
        <v>266</v>
      </c>
      <c r="C104" s="198" t="s">
        <v>267</v>
      </c>
      <c r="D104" s="199" t="s">
        <v>87</v>
      </c>
      <c r="E104" s="200">
        <v>1</v>
      </c>
      <c r="F104" s="200">
        <v>0</v>
      </c>
      <c r="G104" s="201">
        <f>E104*F104</f>
        <v>0</v>
      </c>
      <c r="O104" s="195">
        <v>2</v>
      </c>
      <c r="AA104" s="167">
        <v>1</v>
      </c>
      <c r="AB104" s="167">
        <v>7</v>
      </c>
      <c r="AC104" s="167">
        <v>7</v>
      </c>
      <c r="AZ104" s="167">
        <v>2</v>
      </c>
      <c r="BA104" s="167">
        <f>IF(AZ104=1,G104,0)</f>
        <v>0</v>
      </c>
      <c r="BB104" s="167">
        <f>IF(AZ104=2,G104,0)</f>
        <v>0</v>
      </c>
      <c r="BC104" s="167">
        <f>IF(AZ104=3,G104,0)</f>
        <v>0</v>
      </c>
      <c r="BD104" s="167">
        <f>IF(AZ104=4,G104,0)</f>
        <v>0</v>
      </c>
      <c r="BE104" s="167">
        <f>IF(AZ104=5,G104,0)</f>
        <v>0</v>
      </c>
      <c r="CA104" s="202">
        <v>1</v>
      </c>
      <c r="CB104" s="202">
        <v>7</v>
      </c>
      <c r="CZ104" s="167">
        <v>3E-05</v>
      </c>
    </row>
    <row r="105" spans="1:104" ht="12.75">
      <c r="A105" s="196">
        <v>82</v>
      </c>
      <c r="B105" s="197" t="s">
        <v>268</v>
      </c>
      <c r="C105" s="198" t="s">
        <v>269</v>
      </c>
      <c r="D105" s="199" t="s">
        <v>202</v>
      </c>
      <c r="E105" s="200">
        <v>3</v>
      </c>
      <c r="F105" s="200">
        <v>0</v>
      </c>
      <c r="G105" s="201">
        <f>E105*F105</f>
        <v>0</v>
      </c>
      <c r="O105" s="195">
        <v>2</v>
      </c>
      <c r="AA105" s="167">
        <v>1</v>
      </c>
      <c r="AB105" s="167">
        <v>7</v>
      </c>
      <c r="AC105" s="167">
        <v>7</v>
      </c>
      <c r="AZ105" s="167">
        <v>2</v>
      </c>
      <c r="BA105" s="167">
        <f>IF(AZ105=1,G105,0)</f>
        <v>0</v>
      </c>
      <c r="BB105" s="167">
        <f>IF(AZ105=2,G105,0)</f>
        <v>0</v>
      </c>
      <c r="BC105" s="167">
        <f>IF(AZ105=3,G105,0)</f>
        <v>0</v>
      </c>
      <c r="BD105" s="167">
        <f>IF(AZ105=4,G105,0)</f>
        <v>0</v>
      </c>
      <c r="BE105" s="167">
        <f>IF(AZ105=5,G105,0)</f>
        <v>0</v>
      </c>
      <c r="CA105" s="202">
        <v>1</v>
      </c>
      <c r="CB105" s="202">
        <v>7</v>
      </c>
      <c r="CZ105" s="167">
        <v>0</v>
      </c>
    </row>
    <row r="106" spans="1:104" ht="12.75">
      <c r="A106" s="196">
        <v>83</v>
      </c>
      <c r="B106" s="197" t="s">
        <v>270</v>
      </c>
      <c r="C106" s="198" t="s">
        <v>271</v>
      </c>
      <c r="D106" s="199" t="s">
        <v>202</v>
      </c>
      <c r="E106" s="200">
        <v>3</v>
      </c>
      <c r="F106" s="200">
        <v>0</v>
      </c>
      <c r="G106" s="201">
        <f>E106*F106</f>
        <v>0</v>
      </c>
      <c r="O106" s="195">
        <v>2</v>
      </c>
      <c r="AA106" s="167">
        <v>1</v>
      </c>
      <c r="AB106" s="167">
        <v>7</v>
      </c>
      <c r="AC106" s="167">
        <v>7</v>
      </c>
      <c r="AZ106" s="167">
        <v>2</v>
      </c>
      <c r="BA106" s="167">
        <f>IF(AZ106=1,G106,0)</f>
        <v>0</v>
      </c>
      <c r="BB106" s="167">
        <f>IF(AZ106=2,G106,0)</f>
        <v>0</v>
      </c>
      <c r="BC106" s="167">
        <f>IF(AZ106=3,G106,0)</f>
        <v>0</v>
      </c>
      <c r="BD106" s="167">
        <f>IF(AZ106=4,G106,0)</f>
        <v>0</v>
      </c>
      <c r="BE106" s="167">
        <f>IF(AZ106=5,G106,0)</f>
        <v>0</v>
      </c>
      <c r="CA106" s="202">
        <v>1</v>
      </c>
      <c r="CB106" s="202">
        <v>7</v>
      </c>
      <c r="CZ106" s="167">
        <v>0.0004</v>
      </c>
    </row>
    <row r="107" spans="1:104" ht="12.75">
      <c r="A107" s="196">
        <v>84</v>
      </c>
      <c r="B107" s="197" t="s">
        <v>272</v>
      </c>
      <c r="C107" s="198" t="s">
        <v>273</v>
      </c>
      <c r="D107" s="199" t="s">
        <v>202</v>
      </c>
      <c r="E107" s="200">
        <v>1</v>
      </c>
      <c r="F107" s="200">
        <v>0</v>
      </c>
      <c r="G107" s="201">
        <f>E107*F107</f>
        <v>0</v>
      </c>
      <c r="O107" s="195">
        <v>2</v>
      </c>
      <c r="AA107" s="167">
        <v>1</v>
      </c>
      <c r="AB107" s="167">
        <v>7</v>
      </c>
      <c r="AC107" s="167">
        <v>7</v>
      </c>
      <c r="AZ107" s="167">
        <v>2</v>
      </c>
      <c r="BA107" s="167">
        <f>IF(AZ107=1,G107,0)</f>
        <v>0</v>
      </c>
      <c r="BB107" s="167">
        <f>IF(AZ107=2,G107,0)</f>
        <v>0</v>
      </c>
      <c r="BC107" s="167">
        <f>IF(AZ107=3,G107,0)</f>
        <v>0</v>
      </c>
      <c r="BD107" s="167">
        <f>IF(AZ107=4,G107,0)</f>
        <v>0</v>
      </c>
      <c r="BE107" s="167">
        <f>IF(AZ107=5,G107,0)</f>
        <v>0</v>
      </c>
      <c r="CA107" s="202">
        <v>1</v>
      </c>
      <c r="CB107" s="202">
        <v>7</v>
      </c>
      <c r="CZ107" s="167">
        <v>0</v>
      </c>
    </row>
    <row r="108" spans="1:104" ht="12.75">
      <c r="A108" s="196">
        <v>85</v>
      </c>
      <c r="B108" s="197" t="s">
        <v>274</v>
      </c>
      <c r="C108" s="198" t="s">
        <v>275</v>
      </c>
      <c r="D108" s="199" t="s">
        <v>202</v>
      </c>
      <c r="E108" s="200">
        <v>1</v>
      </c>
      <c r="F108" s="200">
        <v>0</v>
      </c>
      <c r="G108" s="201">
        <f>E108*F108</f>
        <v>0</v>
      </c>
      <c r="O108" s="195">
        <v>2</v>
      </c>
      <c r="AA108" s="167">
        <v>1</v>
      </c>
      <c r="AB108" s="167">
        <v>7</v>
      </c>
      <c r="AC108" s="167">
        <v>7</v>
      </c>
      <c r="AZ108" s="167">
        <v>2</v>
      </c>
      <c r="BA108" s="167">
        <f>IF(AZ108=1,G108,0)</f>
        <v>0</v>
      </c>
      <c r="BB108" s="167">
        <f>IF(AZ108=2,G108,0)</f>
        <v>0</v>
      </c>
      <c r="BC108" s="167">
        <f>IF(AZ108=3,G108,0)</f>
        <v>0</v>
      </c>
      <c r="BD108" s="167">
        <f>IF(AZ108=4,G108,0)</f>
        <v>0</v>
      </c>
      <c r="BE108" s="167">
        <f>IF(AZ108=5,G108,0)</f>
        <v>0</v>
      </c>
      <c r="CA108" s="202">
        <v>1</v>
      </c>
      <c r="CB108" s="202">
        <v>7</v>
      </c>
      <c r="CZ108" s="167">
        <v>0.0004</v>
      </c>
    </row>
    <row r="109" spans="1:104" ht="12.75">
      <c r="A109" s="196">
        <v>86</v>
      </c>
      <c r="B109" s="197" t="s">
        <v>276</v>
      </c>
      <c r="C109" s="198" t="s">
        <v>277</v>
      </c>
      <c r="D109" s="199" t="s">
        <v>87</v>
      </c>
      <c r="E109" s="200">
        <v>1</v>
      </c>
      <c r="F109" s="200">
        <v>0</v>
      </c>
      <c r="G109" s="201">
        <f>E109*F109</f>
        <v>0</v>
      </c>
      <c r="O109" s="195">
        <v>2</v>
      </c>
      <c r="AA109" s="167">
        <v>1</v>
      </c>
      <c r="AB109" s="167">
        <v>7</v>
      </c>
      <c r="AC109" s="167">
        <v>7</v>
      </c>
      <c r="AZ109" s="167">
        <v>2</v>
      </c>
      <c r="BA109" s="167">
        <f>IF(AZ109=1,G109,0)</f>
        <v>0</v>
      </c>
      <c r="BB109" s="167">
        <f>IF(AZ109=2,G109,0)</f>
        <v>0</v>
      </c>
      <c r="BC109" s="167">
        <f>IF(AZ109=3,G109,0)</f>
        <v>0</v>
      </c>
      <c r="BD109" s="167">
        <f>IF(AZ109=4,G109,0)</f>
        <v>0</v>
      </c>
      <c r="BE109" s="167">
        <f>IF(AZ109=5,G109,0)</f>
        <v>0</v>
      </c>
      <c r="CA109" s="202">
        <v>1</v>
      </c>
      <c r="CB109" s="202">
        <v>7</v>
      </c>
      <c r="CZ109" s="167">
        <v>0.00281</v>
      </c>
    </row>
    <row r="110" spans="1:104" ht="12.75">
      <c r="A110" s="196">
        <v>87</v>
      </c>
      <c r="B110" s="197" t="s">
        <v>278</v>
      </c>
      <c r="C110" s="198" t="s">
        <v>279</v>
      </c>
      <c r="D110" s="199" t="s">
        <v>202</v>
      </c>
      <c r="E110" s="200">
        <v>6</v>
      </c>
      <c r="F110" s="200">
        <v>0</v>
      </c>
      <c r="G110" s="201">
        <f>E110*F110</f>
        <v>0</v>
      </c>
      <c r="O110" s="195">
        <v>2</v>
      </c>
      <c r="AA110" s="167">
        <v>1</v>
      </c>
      <c r="AB110" s="167">
        <v>7</v>
      </c>
      <c r="AC110" s="167">
        <v>7</v>
      </c>
      <c r="AZ110" s="167">
        <v>2</v>
      </c>
      <c r="BA110" s="167">
        <f>IF(AZ110=1,G110,0)</f>
        <v>0</v>
      </c>
      <c r="BB110" s="167">
        <f>IF(AZ110=2,G110,0)</f>
        <v>0</v>
      </c>
      <c r="BC110" s="167">
        <f>IF(AZ110=3,G110,0)</f>
        <v>0</v>
      </c>
      <c r="BD110" s="167">
        <f>IF(AZ110=4,G110,0)</f>
        <v>0</v>
      </c>
      <c r="BE110" s="167">
        <f>IF(AZ110=5,G110,0)</f>
        <v>0</v>
      </c>
      <c r="CA110" s="202">
        <v>1</v>
      </c>
      <c r="CB110" s="202">
        <v>7</v>
      </c>
      <c r="CZ110" s="167">
        <v>0</v>
      </c>
    </row>
    <row r="111" spans="1:104" ht="12.75">
      <c r="A111" s="196">
        <v>88</v>
      </c>
      <c r="B111" s="197" t="s">
        <v>280</v>
      </c>
      <c r="C111" s="198" t="s">
        <v>281</v>
      </c>
      <c r="D111" s="199" t="s">
        <v>87</v>
      </c>
      <c r="E111" s="200">
        <v>6</v>
      </c>
      <c r="F111" s="200">
        <v>0</v>
      </c>
      <c r="G111" s="201">
        <f>E111*F111</f>
        <v>0</v>
      </c>
      <c r="O111" s="195">
        <v>2</v>
      </c>
      <c r="AA111" s="167">
        <v>1</v>
      </c>
      <c r="AB111" s="167">
        <v>7</v>
      </c>
      <c r="AC111" s="167">
        <v>7</v>
      </c>
      <c r="AZ111" s="167">
        <v>2</v>
      </c>
      <c r="BA111" s="167">
        <f>IF(AZ111=1,G111,0)</f>
        <v>0</v>
      </c>
      <c r="BB111" s="167">
        <f>IF(AZ111=2,G111,0)</f>
        <v>0</v>
      </c>
      <c r="BC111" s="167">
        <f>IF(AZ111=3,G111,0)</f>
        <v>0</v>
      </c>
      <c r="BD111" s="167">
        <f>IF(AZ111=4,G111,0)</f>
        <v>0</v>
      </c>
      <c r="BE111" s="167">
        <f>IF(AZ111=5,G111,0)</f>
        <v>0</v>
      </c>
      <c r="CA111" s="202">
        <v>1</v>
      </c>
      <c r="CB111" s="202">
        <v>7</v>
      </c>
      <c r="CZ111" s="167">
        <v>0.00012</v>
      </c>
    </row>
    <row r="112" spans="1:104" ht="12.75">
      <c r="A112" s="196">
        <v>89</v>
      </c>
      <c r="B112" s="197" t="s">
        <v>282</v>
      </c>
      <c r="C112" s="198" t="s">
        <v>283</v>
      </c>
      <c r="D112" s="199" t="s">
        <v>87</v>
      </c>
      <c r="E112" s="200">
        <v>1</v>
      </c>
      <c r="F112" s="200">
        <v>0</v>
      </c>
      <c r="G112" s="201">
        <f>E112*F112</f>
        <v>0</v>
      </c>
      <c r="O112" s="195">
        <v>2</v>
      </c>
      <c r="AA112" s="167">
        <v>1</v>
      </c>
      <c r="AB112" s="167">
        <v>7</v>
      </c>
      <c r="AC112" s="167">
        <v>7</v>
      </c>
      <c r="AZ112" s="167">
        <v>2</v>
      </c>
      <c r="BA112" s="167">
        <f>IF(AZ112=1,G112,0)</f>
        <v>0</v>
      </c>
      <c r="BB112" s="167">
        <f>IF(AZ112=2,G112,0)</f>
        <v>0</v>
      </c>
      <c r="BC112" s="167">
        <f>IF(AZ112=3,G112,0)</f>
        <v>0</v>
      </c>
      <c r="BD112" s="167">
        <f>IF(AZ112=4,G112,0)</f>
        <v>0</v>
      </c>
      <c r="BE112" s="167">
        <f>IF(AZ112=5,G112,0)</f>
        <v>0</v>
      </c>
      <c r="CA112" s="202">
        <v>1</v>
      </c>
      <c r="CB112" s="202">
        <v>7</v>
      </c>
      <c r="CZ112" s="167">
        <v>4E-05</v>
      </c>
    </row>
    <row r="113" spans="1:104" ht="12.75">
      <c r="A113" s="196">
        <v>90</v>
      </c>
      <c r="B113" s="197" t="s">
        <v>284</v>
      </c>
      <c r="C113" s="198" t="s">
        <v>285</v>
      </c>
      <c r="D113" s="199" t="s">
        <v>87</v>
      </c>
      <c r="E113" s="200">
        <v>3</v>
      </c>
      <c r="F113" s="200">
        <v>0</v>
      </c>
      <c r="G113" s="201">
        <f>E113*F113</f>
        <v>0</v>
      </c>
      <c r="O113" s="195">
        <v>2</v>
      </c>
      <c r="AA113" s="167">
        <v>1</v>
      </c>
      <c r="AB113" s="167">
        <v>7</v>
      </c>
      <c r="AC113" s="167">
        <v>7</v>
      </c>
      <c r="AZ113" s="167">
        <v>2</v>
      </c>
      <c r="BA113" s="167">
        <f>IF(AZ113=1,G113,0)</f>
        <v>0</v>
      </c>
      <c r="BB113" s="167">
        <f>IF(AZ113=2,G113,0)</f>
        <v>0</v>
      </c>
      <c r="BC113" s="167">
        <f>IF(AZ113=3,G113,0)</f>
        <v>0</v>
      </c>
      <c r="BD113" s="167">
        <f>IF(AZ113=4,G113,0)</f>
        <v>0</v>
      </c>
      <c r="BE113" s="167">
        <f>IF(AZ113=5,G113,0)</f>
        <v>0</v>
      </c>
      <c r="CA113" s="202">
        <v>1</v>
      </c>
      <c r="CB113" s="202">
        <v>7</v>
      </c>
      <c r="CZ113" s="167">
        <v>0.00013</v>
      </c>
    </row>
    <row r="114" spans="1:104" ht="12.75">
      <c r="A114" s="196">
        <v>91</v>
      </c>
      <c r="B114" s="197" t="s">
        <v>286</v>
      </c>
      <c r="C114" s="198" t="s">
        <v>287</v>
      </c>
      <c r="D114" s="199" t="s">
        <v>87</v>
      </c>
      <c r="E114" s="200">
        <v>4</v>
      </c>
      <c r="F114" s="200">
        <v>0</v>
      </c>
      <c r="G114" s="201">
        <f>E114*F114</f>
        <v>0</v>
      </c>
      <c r="O114" s="195">
        <v>2</v>
      </c>
      <c r="AA114" s="167">
        <v>3</v>
      </c>
      <c r="AB114" s="167">
        <v>7</v>
      </c>
      <c r="AC114" s="167" t="s">
        <v>286</v>
      </c>
      <c r="AZ114" s="167">
        <v>2</v>
      </c>
      <c r="BA114" s="167">
        <f>IF(AZ114=1,G114,0)</f>
        <v>0</v>
      </c>
      <c r="BB114" s="167">
        <f>IF(AZ114=2,G114,0)</f>
        <v>0</v>
      </c>
      <c r="BC114" s="167">
        <f>IF(AZ114=3,G114,0)</f>
        <v>0</v>
      </c>
      <c r="BD114" s="167">
        <f>IF(AZ114=4,G114,0)</f>
        <v>0</v>
      </c>
      <c r="BE114" s="167">
        <f>IF(AZ114=5,G114,0)</f>
        <v>0</v>
      </c>
      <c r="CA114" s="202">
        <v>3</v>
      </c>
      <c r="CB114" s="202">
        <v>7</v>
      </c>
      <c r="CZ114" s="167">
        <v>0.0011</v>
      </c>
    </row>
    <row r="115" spans="1:104" ht="12.75">
      <c r="A115" s="196">
        <v>92</v>
      </c>
      <c r="B115" s="197" t="s">
        <v>288</v>
      </c>
      <c r="C115" s="198" t="s">
        <v>289</v>
      </c>
      <c r="D115" s="199" t="s">
        <v>87</v>
      </c>
      <c r="E115" s="200">
        <v>1</v>
      </c>
      <c r="F115" s="200">
        <v>0</v>
      </c>
      <c r="G115" s="201">
        <f>E115*F115</f>
        <v>0</v>
      </c>
      <c r="O115" s="195">
        <v>2</v>
      </c>
      <c r="AA115" s="167">
        <v>3</v>
      </c>
      <c r="AB115" s="167">
        <v>7</v>
      </c>
      <c r="AC115" s="167" t="s">
        <v>288</v>
      </c>
      <c r="AZ115" s="167">
        <v>2</v>
      </c>
      <c r="BA115" s="167">
        <f>IF(AZ115=1,G115,0)</f>
        <v>0</v>
      </c>
      <c r="BB115" s="167">
        <f>IF(AZ115=2,G115,0)</f>
        <v>0</v>
      </c>
      <c r="BC115" s="167">
        <f>IF(AZ115=3,G115,0)</f>
        <v>0</v>
      </c>
      <c r="BD115" s="167">
        <f>IF(AZ115=4,G115,0)</f>
        <v>0</v>
      </c>
      <c r="BE115" s="167">
        <f>IF(AZ115=5,G115,0)</f>
        <v>0</v>
      </c>
      <c r="CA115" s="202">
        <v>3</v>
      </c>
      <c r="CB115" s="202">
        <v>7</v>
      </c>
      <c r="CZ115" s="167">
        <v>0.0012</v>
      </c>
    </row>
    <row r="116" spans="1:104" ht="12.75">
      <c r="A116" s="196">
        <v>93</v>
      </c>
      <c r="B116" s="197" t="s">
        <v>290</v>
      </c>
      <c r="C116" s="198" t="s">
        <v>291</v>
      </c>
      <c r="D116" s="199" t="s">
        <v>87</v>
      </c>
      <c r="E116" s="200">
        <v>3</v>
      </c>
      <c r="F116" s="200">
        <v>0</v>
      </c>
      <c r="G116" s="201">
        <f>E116*F116</f>
        <v>0</v>
      </c>
      <c r="O116" s="195">
        <v>2</v>
      </c>
      <c r="AA116" s="167">
        <v>3</v>
      </c>
      <c r="AB116" s="167">
        <v>7</v>
      </c>
      <c r="AC116" s="167">
        <v>551450380</v>
      </c>
      <c r="AZ116" s="167">
        <v>2</v>
      </c>
      <c r="BA116" s="167">
        <f>IF(AZ116=1,G116,0)</f>
        <v>0</v>
      </c>
      <c r="BB116" s="167">
        <f>IF(AZ116=2,G116,0)</f>
        <v>0</v>
      </c>
      <c r="BC116" s="167">
        <f>IF(AZ116=3,G116,0)</f>
        <v>0</v>
      </c>
      <c r="BD116" s="167">
        <f>IF(AZ116=4,G116,0)</f>
        <v>0</v>
      </c>
      <c r="BE116" s="167">
        <f>IF(AZ116=5,G116,0)</f>
        <v>0</v>
      </c>
      <c r="CA116" s="202">
        <v>3</v>
      </c>
      <c r="CB116" s="202">
        <v>7</v>
      </c>
      <c r="CZ116" s="167">
        <v>0.0014</v>
      </c>
    </row>
    <row r="117" spans="1:104" ht="12.75">
      <c r="A117" s="196">
        <v>94</v>
      </c>
      <c r="B117" s="197" t="s">
        <v>292</v>
      </c>
      <c r="C117" s="198" t="s">
        <v>293</v>
      </c>
      <c r="D117" s="199" t="s">
        <v>87</v>
      </c>
      <c r="E117" s="200">
        <v>3</v>
      </c>
      <c r="F117" s="200">
        <v>0</v>
      </c>
      <c r="G117" s="201">
        <f>E117*F117</f>
        <v>0</v>
      </c>
      <c r="O117" s="195">
        <v>2</v>
      </c>
      <c r="AA117" s="167">
        <v>3</v>
      </c>
      <c r="AB117" s="167">
        <v>7</v>
      </c>
      <c r="AC117" s="167">
        <v>55145100</v>
      </c>
      <c r="AZ117" s="167">
        <v>2</v>
      </c>
      <c r="BA117" s="167">
        <f>IF(AZ117=1,G117,0)</f>
        <v>0</v>
      </c>
      <c r="BB117" s="167">
        <f>IF(AZ117=2,G117,0)</f>
        <v>0</v>
      </c>
      <c r="BC117" s="167">
        <f>IF(AZ117=3,G117,0)</f>
        <v>0</v>
      </c>
      <c r="BD117" s="167">
        <f>IF(AZ117=4,G117,0)</f>
        <v>0</v>
      </c>
      <c r="BE117" s="167">
        <f>IF(AZ117=5,G117,0)</f>
        <v>0</v>
      </c>
      <c r="CA117" s="202">
        <v>3</v>
      </c>
      <c r="CB117" s="202">
        <v>7</v>
      </c>
      <c r="CZ117" s="167">
        <v>0.0005</v>
      </c>
    </row>
    <row r="118" spans="1:104" ht="12.75">
      <c r="A118" s="196">
        <v>95</v>
      </c>
      <c r="B118" s="197" t="s">
        <v>294</v>
      </c>
      <c r="C118" s="198" t="s">
        <v>295</v>
      </c>
      <c r="D118" s="199" t="s">
        <v>87</v>
      </c>
      <c r="E118" s="200">
        <v>3</v>
      </c>
      <c r="F118" s="200">
        <v>0</v>
      </c>
      <c r="G118" s="201">
        <f>E118*F118</f>
        <v>0</v>
      </c>
      <c r="O118" s="195">
        <v>2</v>
      </c>
      <c r="AA118" s="167">
        <v>3</v>
      </c>
      <c r="AB118" s="167">
        <v>7</v>
      </c>
      <c r="AC118" s="167">
        <v>55145300</v>
      </c>
      <c r="AZ118" s="167">
        <v>2</v>
      </c>
      <c r="BA118" s="167">
        <f>IF(AZ118=1,G118,0)</f>
        <v>0</v>
      </c>
      <c r="BB118" s="167">
        <f>IF(AZ118=2,G118,0)</f>
        <v>0</v>
      </c>
      <c r="BC118" s="167">
        <f>IF(AZ118=3,G118,0)</f>
        <v>0</v>
      </c>
      <c r="BD118" s="167">
        <f>IF(AZ118=4,G118,0)</f>
        <v>0</v>
      </c>
      <c r="BE118" s="167">
        <f>IF(AZ118=5,G118,0)</f>
        <v>0</v>
      </c>
      <c r="CA118" s="202">
        <v>3</v>
      </c>
      <c r="CB118" s="202">
        <v>7</v>
      </c>
      <c r="CZ118" s="167">
        <v>0.0001</v>
      </c>
    </row>
    <row r="119" spans="1:104" ht="12.75">
      <c r="A119" s="196">
        <v>96</v>
      </c>
      <c r="B119" s="197" t="s">
        <v>296</v>
      </c>
      <c r="C119" s="198" t="s">
        <v>297</v>
      </c>
      <c r="D119" s="199" t="s">
        <v>87</v>
      </c>
      <c r="E119" s="200">
        <v>3</v>
      </c>
      <c r="F119" s="200">
        <v>0</v>
      </c>
      <c r="G119" s="201">
        <f>E119*F119</f>
        <v>0</v>
      </c>
      <c r="O119" s="195">
        <v>2</v>
      </c>
      <c r="AA119" s="167">
        <v>3</v>
      </c>
      <c r="AB119" s="167">
        <v>7</v>
      </c>
      <c r="AC119" s="167" t="s">
        <v>296</v>
      </c>
      <c r="AZ119" s="167">
        <v>2</v>
      </c>
      <c r="BA119" s="167">
        <f>IF(AZ119=1,G119,0)</f>
        <v>0</v>
      </c>
      <c r="BB119" s="167">
        <f>IF(AZ119=2,G119,0)</f>
        <v>0</v>
      </c>
      <c r="BC119" s="167">
        <f>IF(AZ119=3,G119,0)</f>
        <v>0</v>
      </c>
      <c r="BD119" s="167">
        <f>IF(AZ119=4,G119,0)</f>
        <v>0</v>
      </c>
      <c r="BE119" s="167">
        <f>IF(AZ119=5,G119,0)</f>
        <v>0</v>
      </c>
      <c r="CA119" s="202">
        <v>3</v>
      </c>
      <c r="CB119" s="202">
        <v>7</v>
      </c>
      <c r="CZ119" s="167">
        <v>0</v>
      </c>
    </row>
    <row r="120" spans="1:104" ht="12.75">
      <c r="A120" s="196">
        <v>97</v>
      </c>
      <c r="B120" s="197" t="s">
        <v>298</v>
      </c>
      <c r="C120" s="198" t="s">
        <v>299</v>
      </c>
      <c r="D120" s="199" t="s">
        <v>61</v>
      </c>
      <c r="E120" s="200"/>
      <c r="F120" s="200">
        <v>0</v>
      </c>
      <c r="G120" s="201">
        <f>E120*F120</f>
        <v>0</v>
      </c>
      <c r="O120" s="195">
        <v>2</v>
      </c>
      <c r="AA120" s="167">
        <v>7</v>
      </c>
      <c r="AB120" s="167">
        <v>1002</v>
      </c>
      <c r="AC120" s="167">
        <v>5</v>
      </c>
      <c r="AZ120" s="167">
        <v>2</v>
      </c>
      <c r="BA120" s="167">
        <f>IF(AZ120=1,G120,0)</f>
        <v>0</v>
      </c>
      <c r="BB120" s="167">
        <f>IF(AZ120=2,G120,0)</f>
        <v>0</v>
      </c>
      <c r="BC120" s="167">
        <f>IF(AZ120=3,G120,0)</f>
        <v>0</v>
      </c>
      <c r="BD120" s="167">
        <f>IF(AZ120=4,G120,0)</f>
        <v>0</v>
      </c>
      <c r="BE120" s="167">
        <f>IF(AZ120=5,G120,0)</f>
        <v>0</v>
      </c>
      <c r="CA120" s="202">
        <v>7</v>
      </c>
      <c r="CB120" s="202">
        <v>1002</v>
      </c>
      <c r="CZ120" s="167">
        <v>0</v>
      </c>
    </row>
    <row r="121" spans="1:57" ht="12.75">
      <c r="A121" s="203"/>
      <c r="B121" s="204" t="s">
        <v>74</v>
      </c>
      <c r="C121" s="205" t="str">
        <f>CONCATENATE(B103," ",C103)</f>
        <v>725 Zařizovací předměty</v>
      </c>
      <c r="D121" s="206"/>
      <c r="E121" s="207"/>
      <c r="F121" s="208"/>
      <c r="G121" s="209">
        <f>SUM(G103:G120)</f>
        <v>0</v>
      </c>
      <c r="O121" s="195">
        <v>4</v>
      </c>
      <c r="BA121" s="210">
        <f>SUM(BA103:BA120)</f>
        <v>0</v>
      </c>
      <c r="BB121" s="210">
        <f>SUM(BB103:BB120)</f>
        <v>0</v>
      </c>
      <c r="BC121" s="210">
        <f>SUM(BC103:BC120)</f>
        <v>0</v>
      </c>
      <c r="BD121" s="210">
        <f>SUM(BD103:BD120)</f>
        <v>0</v>
      </c>
      <c r="BE121" s="210">
        <f>SUM(BE103:BE120)</f>
        <v>0</v>
      </c>
    </row>
    <row r="122" spans="1:15" ht="12.75">
      <c r="A122" s="188" t="s">
        <v>72</v>
      </c>
      <c r="B122" s="189" t="s">
        <v>300</v>
      </c>
      <c r="C122" s="190" t="s">
        <v>301</v>
      </c>
      <c r="D122" s="191"/>
      <c r="E122" s="192"/>
      <c r="F122" s="192"/>
      <c r="G122" s="193"/>
      <c r="H122" s="194"/>
      <c r="I122" s="194"/>
      <c r="O122" s="195">
        <v>1</v>
      </c>
    </row>
    <row r="123" spans="1:104" ht="12.75">
      <c r="A123" s="196">
        <v>98</v>
      </c>
      <c r="B123" s="197" t="s">
        <v>233</v>
      </c>
      <c r="C123" s="198" t="s">
        <v>234</v>
      </c>
      <c r="D123" s="199" t="s">
        <v>87</v>
      </c>
      <c r="E123" s="200">
        <v>1</v>
      </c>
      <c r="F123" s="200">
        <v>0</v>
      </c>
      <c r="G123" s="201">
        <f>E123*F123</f>
        <v>0</v>
      </c>
      <c r="O123" s="195">
        <v>2</v>
      </c>
      <c r="AA123" s="167">
        <v>1</v>
      </c>
      <c r="AB123" s="167">
        <v>9</v>
      </c>
      <c r="AC123" s="167">
        <v>9</v>
      </c>
      <c r="AZ123" s="167">
        <v>2</v>
      </c>
      <c r="BA123" s="167">
        <f>IF(AZ123=1,G123,0)</f>
        <v>0</v>
      </c>
      <c r="BB123" s="167">
        <f>IF(AZ123=2,G123,0)</f>
        <v>0</v>
      </c>
      <c r="BC123" s="167">
        <f>IF(AZ123=3,G123,0)</f>
        <v>0</v>
      </c>
      <c r="BD123" s="167">
        <f>IF(AZ123=4,G123,0)</f>
        <v>0</v>
      </c>
      <c r="BE123" s="167">
        <f>IF(AZ123=5,G123,0)</f>
        <v>0</v>
      </c>
      <c r="CA123" s="202">
        <v>1</v>
      </c>
      <c r="CB123" s="202">
        <v>9</v>
      </c>
      <c r="CZ123" s="167">
        <v>0</v>
      </c>
    </row>
    <row r="124" spans="1:104" ht="12.75">
      <c r="A124" s="196">
        <v>99</v>
      </c>
      <c r="B124" s="197" t="s">
        <v>302</v>
      </c>
      <c r="C124" s="198" t="s">
        <v>303</v>
      </c>
      <c r="D124" s="199" t="s">
        <v>97</v>
      </c>
      <c r="E124" s="200">
        <v>18</v>
      </c>
      <c r="F124" s="200">
        <v>0</v>
      </c>
      <c r="G124" s="201">
        <f>E124*F124</f>
        <v>0</v>
      </c>
      <c r="O124" s="195">
        <v>2</v>
      </c>
      <c r="AA124" s="167">
        <v>1</v>
      </c>
      <c r="AB124" s="167">
        <v>7</v>
      </c>
      <c r="AC124" s="167">
        <v>7</v>
      </c>
      <c r="AZ124" s="167">
        <v>2</v>
      </c>
      <c r="BA124" s="167">
        <f>IF(AZ124=1,G124,0)</f>
        <v>0</v>
      </c>
      <c r="BB124" s="167">
        <f>IF(AZ124=2,G124,0)</f>
        <v>0</v>
      </c>
      <c r="BC124" s="167">
        <f>IF(AZ124=3,G124,0)</f>
        <v>0</v>
      </c>
      <c r="BD124" s="167">
        <f>IF(AZ124=4,G124,0)</f>
        <v>0</v>
      </c>
      <c r="BE124" s="167">
        <f>IF(AZ124=5,G124,0)</f>
        <v>0</v>
      </c>
      <c r="CA124" s="202">
        <v>1</v>
      </c>
      <c r="CB124" s="202">
        <v>7</v>
      </c>
      <c r="CZ124" s="167">
        <v>2E-05</v>
      </c>
    </row>
    <row r="125" spans="1:104" ht="12.75">
      <c r="A125" s="196">
        <v>100</v>
      </c>
      <c r="B125" s="197" t="s">
        <v>304</v>
      </c>
      <c r="C125" s="198" t="s">
        <v>305</v>
      </c>
      <c r="D125" s="199" t="s">
        <v>306</v>
      </c>
      <c r="E125" s="200">
        <v>0.0576</v>
      </c>
      <c r="F125" s="200">
        <v>0</v>
      </c>
      <c r="G125" s="201">
        <f>E125*F125</f>
        <v>0</v>
      </c>
      <c r="O125" s="195">
        <v>2</v>
      </c>
      <c r="AA125" s="167">
        <v>1</v>
      </c>
      <c r="AB125" s="167">
        <v>7</v>
      </c>
      <c r="AC125" s="167">
        <v>7</v>
      </c>
      <c r="AZ125" s="167">
        <v>2</v>
      </c>
      <c r="BA125" s="167">
        <f>IF(AZ125=1,G125,0)</f>
        <v>0</v>
      </c>
      <c r="BB125" s="167">
        <f>IF(AZ125=2,G125,0)</f>
        <v>0</v>
      </c>
      <c r="BC125" s="167">
        <f>IF(AZ125=3,G125,0)</f>
        <v>0</v>
      </c>
      <c r="BD125" s="167">
        <f>IF(AZ125=4,G125,0)</f>
        <v>0</v>
      </c>
      <c r="BE125" s="167">
        <f>IF(AZ125=5,G125,0)</f>
        <v>0</v>
      </c>
      <c r="CA125" s="202">
        <v>1</v>
      </c>
      <c r="CB125" s="202">
        <v>7</v>
      </c>
      <c r="CZ125" s="167">
        <v>0</v>
      </c>
    </row>
    <row r="126" spans="1:104" ht="12.75">
      <c r="A126" s="196">
        <v>101</v>
      </c>
      <c r="B126" s="197" t="s">
        <v>307</v>
      </c>
      <c r="C126" s="198" t="s">
        <v>308</v>
      </c>
      <c r="D126" s="199" t="s">
        <v>61</v>
      </c>
      <c r="E126" s="200"/>
      <c r="F126" s="200">
        <v>0</v>
      </c>
      <c r="G126" s="201">
        <f>E126*F126</f>
        <v>0</v>
      </c>
      <c r="O126" s="195">
        <v>2</v>
      </c>
      <c r="AA126" s="167">
        <v>7</v>
      </c>
      <c r="AB126" s="167">
        <v>1002</v>
      </c>
      <c r="AC126" s="167">
        <v>5</v>
      </c>
      <c r="AZ126" s="167">
        <v>2</v>
      </c>
      <c r="BA126" s="167">
        <f>IF(AZ126=1,G126,0)</f>
        <v>0</v>
      </c>
      <c r="BB126" s="167">
        <f>IF(AZ126=2,G126,0)</f>
        <v>0</v>
      </c>
      <c r="BC126" s="167">
        <f>IF(AZ126=3,G126,0)</f>
        <v>0</v>
      </c>
      <c r="BD126" s="167">
        <f>IF(AZ126=4,G126,0)</f>
        <v>0</v>
      </c>
      <c r="BE126" s="167">
        <f>IF(AZ126=5,G126,0)</f>
        <v>0</v>
      </c>
      <c r="CA126" s="202">
        <v>7</v>
      </c>
      <c r="CB126" s="202">
        <v>1002</v>
      </c>
      <c r="CZ126" s="167">
        <v>0</v>
      </c>
    </row>
    <row r="127" spans="1:57" ht="12.75">
      <c r="A127" s="203"/>
      <c r="B127" s="204" t="s">
        <v>74</v>
      </c>
      <c r="C127" s="205" t="str">
        <f>CONCATENATE(B122," ",C122)</f>
        <v>733 Rozvod potrubí</v>
      </c>
      <c r="D127" s="206"/>
      <c r="E127" s="207"/>
      <c r="F127" s="208"/>
      <c r="G127" s="209">
        <f>SUM(G122:G126)</f>
        <v>0</v>
      </c>
      <c r="O127" s="195">
        <v>4</v>
      </c>
      <c r="BA127" s="210">
        <f>SUM(BA122:BA126)</f>
        <v>0</v>
      </c>
      <c r="BB127" s="210">
        <f>SUM(BB122:BB126)</f>
        <v>0</v>
      </c>
      <c r="BC127" s="210">
        <f>SUM(BC122:BC126)</f>
        <v>0</v>
      </c>
      <c r="BD127" s="210">
        <f>SUM(BD122:BD126)</f>
        <v>0</v>
      </c>
      <c r="BE127" s="210">
        <f>SUM(BE122:BE126)</f>
        <v>0</v>
      </c>
    </row>
    <row r="128" spans="1:15" ht="12.75">
      <c r="A128" s="188" t="s">
        <v>72</v>
      </c>
      <c r="B128" s="189" t="s">
        <v>309</v>
      </c>
      <c r="C128" s="190" t="s">
        <v>310</v>
      </c>
      <c r="D128" s="191"/>
      <c r="E128" s="192"/>
      <c r="F128" s="192"/>
      <c r="G128" s="193"/>
      <c r="H128" s="194"/>
      <c r="I128" s="194"/>
      <c r="O128" s="195">
        <v>1</v>
      </c>
    </row>
    <row r="129" spans="1:104" ht="22.5">
      <c r="A129" s="196">
        <v>102</v>
      </c>
      <c r="B129" s="197" t="s">
        <v>311</v>
      </c>
      <c r="C129" s="198" t="s">
        <v>312</v>
      </c>
      <c r="D129" s="199" t="s">
        <v>87</v>
      </c>
      <c r="E129" s="200">
        <v>7</v>
      </c>
      <c r="F129" s="200">
        <v>0</v>
      </c>
      <c r="G129" s="201">
        <f>E129*F129</f>
        <v>0</v>
      </c>
      <c r="O129" s="195">
        <v>2</v>
      </c>
      <c r="AA129" s="167">
        <v>1</v>
      </c>
      <c r="AB129" s="167">
        <v>7</v>
      </c>
      <c r="AC129" s="167">
        <v>7</v>
      </c>
      <c r="AZ129" s="167">
        <v>2</v>
      </c>
      <c r="BA129" s="167">
        <f>IF(AZ129=1,G129,0)</f>
        <v>0</v>
      </c>
      <c r="BB129" s="167">
        <f>IF(AZ129=2,G129,0)</f>
        <v>0</v>
      </c>
      <c r="BC129" s="167">
        <f>IF(AZ129=3,G129,0)</f>
        <v>0</v>
      </c>
      <c r="BD129" s="167">
        <f>IF(AZ129=4,G129,0)</f>
        <v>0</v>
      </c>
      <c r="BE129" s="167">
        <f>IF(AZ129=5,G129,0)</f>
        <v>0</v>
      </c>
      <c r="CA129" s="202">
        <v>1</v>
      </c>
      <c r="CB129" s="202">
        <v>7</v>
      </c>
      <c r="CZ129" s="167">
        <v>8E-05</v>
      </c>
    </row>
    <row r="130" spans="1:104" ht="12.75">
      <c r="A130" s="196">
        <v>103</v>
      </c>
      <c r="B130" s="197" t="s">
        <v>313</v>
      </c>
      <c r="C130" s="198" t="s">
        <v>314</v>
      </c>
      <c r="D130" s="199" t="s">
        <v>87</v>
      </c>
      <c r="E130" s="200">
        <v>7</v>
      </c>
      <c r="F130" s="200">
        <v>0</v>
      </c>
      <c r="G130" s="201">
        <f>E130*F130</f>
        <v>0</v>
      </c>
      <c r="O130" s="195">
        <v>2</v>
      </c>
      <c r="AA130" s="167">
        <v>1</v>
      </c>
      <c r="AB130" s="167">
        <v>7</v>
      </c>
      <c r="AC130" s="167">
        <v>7</v>
      </c>
      <c r="AZ130" s="167">
        <v>2</v>
      </c>
      <c r="BA130" s="167">
        <f>IF(AZ130=1,G130,0)</f>
        <v>0</v>
      </c>
      <c r="BB130" s="167">
        <f>IF(AZ130=2,G130,0)</f>
        <v>0</v>
      </c>
      <c r="BC130" s="167">
        <f>IF(AZ130=3,G130,0)</f>
        <v>0</v>
      </c>
      <c r="BD130" s="167">
        <f>IF(AZ130=4,G130,0)</f>
        <v>0</v>
      </c>
      <c r="BE130" s="167">
        <f>IF(AZ130=5,G130,0)</f>
        <v>0</v>
      </c>
      <c r="CA130" s="202">
        <v>1</v>
      </c>
      <c r="CB130" s="202">
        <v>7</v>
      </c>
      <c r="CZ130" s="167">
        <v>0</v>
      </c>
    </row>
    <row r="131" spans="1:104" ht="12.75">
      <c r="A131" s="196">
        <v>104</v>
      </c>
      <c r="B131" s="197" t="s">
        <v>315</v>
      </c>
      <c r="C131" s="198" t="s">
        <v>316</v>
      </c>
      <c r="D131" s="199" t="s">
        <v>202</v>
      </c>
      <c r="E131" s="200">
        <v>1</v>
      </c>
      <c r="F131" s="200">
        <v>0</v>
      </c>
      <c r="G131" s="201">
        <f>E131*F131</f>
        <v>0</v>
      </c>
      <c r="O131" s="195">
        <v>2</v>
      </c>
      <c r="AA131" s="167">
        <v>1</v>
      </c>
      <c r="AB131" s="167">
        <v>7</v>
      </c>
      <c r="AC131" s="167">
        <v>7</v>
      </c>
      <c r="AZ131" s="167">
        <v>2</v>
      </c>
      <c r="BA131" s="167">
        <f>IF(AZ131=1,G131,0)</f>
        <v>0</v>
      </c>
      <c r="BB131" s="167">
        <f>IF(AZ131=2,G131,0)</f>
        <v>0</v>
      </c>
      <c r="BC131" s="167">
        <f>IF(AZ131=3,G131,0)</f>
        <v>0</v>
      </c>
      <c r="BD131" s="167">
        <f>IF(AZ131=4,G131,0)</f>
        <v>0</v>
      </c>
      <c r="BE131" s="167">
        <f>IF(AZ131=5,G131,0)</f>
        <v>0</v>
      </c>
      <c r="CA131" s="202">
        <v>1</v>
      </c>
      <c r="CB131" s="202">
        <v>7</v>
      </c>
      <c r="CZ131" s="167">
        <v>0</v>
      </c>
    </row>
    <row r="132" spans="1:104" ht="12.75">
      <c r="A132" s="196">
        <v>105</v>
      </c>
      <c r="B132" s="197" t="s">
        <v>317</v>
      </c>
      <c r="C132" s="198" t="s">
        <v>318</v>
      </c>
      <c r="D132" s="199" t="s">
        <v>87</v>
      </c>
      <c r="E132" s="200">
        <v>7</v>
      </c>
      <c r="F132" s="200">
        <v>0</v>
      </c>
      <c r="G132" s="201">
        <f>E132*F132</f>
        <v>0</v>
      </c>
      <c r="O132" s="195">
        <v>2</v>
      </c>
      <c r="AA132" s="167">
        <v>1</v>
      </c>
      <c r="AB132" s="167">
        <v>7</v>
      </c>
      <c r="AC132" s="167">
        <v>7</v>
      </c>
      <c r="AZ132" s="167">
        <v>2</v>
      </c>
      <c r="BA132" s="167">
        <f>IF(AZ132=1,G132,0)</f>
        <v>0</v>
      </c>
      <c r="BB132" s="167">
        <f>IF(AZ132=2,G132,0)</f>
        <v>0</v>
      </c>
      <c r="BC132" s="167">
        <f>IF(AZ132=3,G132,0)</f>
        <v>0</v>
      </c>
      <c r="BD132" s="167">
        <f>IF(AZ132=4,G132,0)</f>
        <v>0</v>
      </c>
      <c r="BE132" s="167">
        <f>IF(AZ132=5,G132,0)</f>
        <v>0</v>
      </c>
      <c r="CA132" s="202">
        <v>1</v>
      </c>
      <c r="CB132" s="202">
        <v>7</v>
      </c>
      <c r="CZ132" s="167">
        <v>0.00013</v>
      </c>
    </row>
    <row r="133" spans="1:104" ht="12.75">
      <c r="A133" s="196">
        <v>106</v>
      </c>
      <c r="B133" s="197" t="s">
        <v>319</v>
      </c>
      <c r="C133" s="198" t="s">
        <v>320</v>
      </c>
      <c r="D133" s="199" t="s">
        <v>321</v>
      </c>
      <c r="E133" s="200">
        <v>7</v>
      </c>
      <c r="F133" s="200">
        <v>0</v>
      </c>
      <c r="G133" s="201">
        <f>E133*F133</f>
        <v>0</v>
      </c>
      <c r="O133" s="195">
        <v>2</v>
      </c>
      <c r="AA133" s="167">
        <v>3</v>
      </c>
      <c r="AB133" s="167">
        <v>7</v>
      </c>
      <c r="AC133" s="167">
        <v>48441502</v>
      </c>
      <c r="AZ133" s="167">
        <v>2</v>
      </c>
      <c r="BA133" s="167">
        <f>IF(AZ133=1,G133,0)</f>
        <v>0</v>
      </c>
      <c r="BB133" s="167">
        <f>IF(AZ133=2,G133,0)</f>
        <v>0</v>
      </c>
      <c r="BC133" s="167">
        <f>IF(AZ133=3,G133,0)</f>
        <v>0</v>
      </c>
      <c r="BD133" s="167">
        <f>IF(AZ133=4,G133,0)</f>
        <v>0</v>
      </c>
      <c r="BE133" s="167">
        <f>IF(AZ133=5,G133,0)</f>
        <v>0</v>
      </c>
      <c r="CA133" s="202">
        <v>3</v>
      </c>
      <c r="CB133" s="202">
        <v>7</v>
      </c>
      <c r="CZ133" s="167">
        <v>0</v>
      </c>
    </row>
    <row r="134" spans="1:104" ht="12.75">
      <c r="A134" s="196">
        <v>107</v>
      </c>
      <c r="B134" s="197" t="s">
        <v>322</v>
      </c>
      <c r="C134" s="198" t="s">
        <v>323</v>
      </c>
      <c r="D134" s="199" t="s">
        <v>61</v>
      </c>
      <c r="E134" s="200"/>
      <c r="F134" s="200">
        <v>0</v>
      </c>
      <c r="G134" s="201">
        <f>E134*F134</f>
        <v>0</v>
      </c>
      <c r="O134" s="195">
        <v>2</v>
      </c>
      <c r="AA134" s="167">
        <v>7</v>
      </c>
      <c r="AB134" s="167">
        <v>1002</v>
      </c>
      <c r="AC134" s="167">
        <v>5</v>
      </c>
      <c r="AZ134" s="167">
        <v>2</v>
      </c>
      <c r="BA134" s="167">
        <f>IF(AZ134=1,G134,0)</f>
        <v>0</v>
      </c>
      <c r="BB134" s="167">
        <f>IF(AZ134=2,G134,0)</f>
        <v>0</v>
      </c>
      <c r="BC134" s="167">
        <f>IF(AZ134=3,G134,0)</f>
        <v>0</v>
      </c>
      <c r="BD134" s="167">
        <f>IF(AZ134=4,G134,0)</f>
        <v>0</v>
      </c>
      <c r="BE134" s="167">
        <f>IF(AZ134=5,G134,0)</f>
        <v>0</v>
      </c>
      <c r="CA134" s="202">
        <v>7</v>
      </c>
      <c r="CB134" s="202">
        <v>1002</v>
      </c>
      <c r="CZ134" s="167">
        <v>0</v>
      </c>
    </row>
    <row r="135" spans="1:57" ht="12.75">
      <c r="A135" s="203"/>
      <c r="B135" s="204" t="s">
        <v>74</v>
      </c>
      <c r="C135" s="205" t="str">
        <f>CONCATENATE(B128," ",C128)</f>
        <v>735 Otopná tělesa</v>
      </c>
      <c r="D135" s="206"/>
      <c r="E135" s="207"/>
      <c r="F135" s="208"/>
      <c r="G135" s="209">
        <f>SUM(G128:G134)</f>
        <v>0</v>
      </c>
      <c r="O135" s="195">
        <v>4</v>
      </c>
      <c r="BA135" s="210">
        <f>SUM(BA128:BA134)</f>
        <v>0</v>
      </c>
      <c r="BB135" s="210">
        <f>SUM(BB128:BB134)</f>
        <v>0</v>
      </c>
      <c r="BC135" s="210">
        <f>SUM(BC128:BC134)</f>
        <v>0</v>
      </c>
      <c r="BD135" s="210">
        <f>SUM(BD128:BD134)</f>
        <v>0</v>
      </c>
      <c r="BE135" s="210">
        <f>SUM(BE128:BE134)</f>
        <v>0</v>
      </c>
    </row>
    <row r="136" spans="1:15" ht="12.75">
      <c r="A136" s="188" t="s">
        <v>72</v>
      </c>
      <c r="B136" s="189" t="s">
        <v>324</v>
      </c>
      <c r="C136" s="190" t="s">
        <v>325</v>
      </c>
      <c r="D136" s="191"/>
      <c r="E136" s="192"/>
      <c r="F136" s="192"/>
      <c r="G136" s="193"/>
      <c r="H136" s="194"/>
      <c r="I136" s="194"/>
      <c r="O136" s="195">
        <v>1</v>
      </c>
    </row>
    <row r="137" spans="1:104" ht="12.75">
      <c r="A137" s="196">
        <v>108</v>
      </c>
      <c r="B137" s="197" t="s">
        <v>326</v>
      </c>
      <c r="C137" s="198" t="s">
        <v>327</v>
      </c>
      <c r="D137" s="199" t="s">
        <v>306</v>
      </c>
      <c r="E137" s="200">
        <v>1.89041</v>
      </c>
      <c r="F137" s="200">
        <v>0</v>
      </c>
      <c r="G137" s="201">
        <f>E137*F137</f>
        <v>0</v>
      </c>
      <c r="O137" s="195">
        <v>2</v>
      </c>
      <c r="AA137" s="167">
        <v>8</v>
      </c>
      <c r="AB137" s="167">
        <v>0</v>
      </c>
      <c r="AC137" s="167">
        <v>3</v>
      </c>
      <c r="AZ137" s="167">
        <v>1</v>
      </c>
      <c r="BA137" s="167">
        <f>IF(AZ137=1,G137,0)</f>
        <v>0</v>
      </c>
      <c r="BB137" s="167">
        <f>IF(AZ137=2,G137,0)</f>
        <v>0</v>
      </c>
      <c r="BC137" s="167">
        <f>IF(AZ137=3,G137,0)</f>
        <v>0</v>
      </c>
      <c r="BD137" s="167">
        <f>IF(AZ137=4,G137,0)</f>
        <v>0</v>
      </c>
      <c r="BE137" s="167">
        <f>IF(AZ137=5,G137,0)</f>
        <v>0</v>
      </c>
      <c r="CA137" s="202">
        <v>8</v>
      </c>
      <c r="CB137" s="202">
        <v>0</v>
      </c>
      <c r="CZ137" s="167">
        <v>0</v>
      </c>
    </row>
    <row r="138" spans="1:104" ht="12.75">
      <c r="A138" s="196">
        <v>109</v>
      </c>
      <c r="B138" s="197" t="s">
        <v>328</v>
      </c>
      <c r="C138" s="198" t="s">
        <v>329</v>
      </c>
      <c r="D138" s="199" t="s">
        <v>306</v>
      </c>
      <c r="E138" s="200">
        <v>1.89041</v>
      </c>
      <c r="F138" s="200">
        <v>0</v>
      </c>
      <c r="G138" s="201">
        <f>E138*F138</f>
        <v>0</v>
      </c>
      <c r="O138" s="195">
        <v>2</v>
      </c>
      <c r="AA138" s="167">
        <v>8</v>
      </c>
      <c r="AB138" s="167">
        <v>0</v>
      </c>
      <c r="AC138" s="167">
        <v>3</v>
      </c>
      <c r="AZ138" s="167">
        <v>1</v>
      </c>
      <c r="BA138" s="167">
        <f>IF(AZ138=1,G138,0)</f>
        <v>0</v>
      </c>
      <c r="BB138" s="167">
        <f>IF(AZ138=2,G138,0)</f>
        <v>0</v>
      </c>
      <c r="BC138" s="167">
        <f>IF(AZ138=3,G138,0)</f>
        <v>0</v>
      </c>
      <c r="BD138" s="167">
        <f>IF(AZ138=4,G138,0)</f>
        <v>0</v>
      </c>
      <c r="BE138" s="167">
        <f>IF(AZ138=5,G138,0)</f>
        <v>0</v>
      </c>
      <c r="CA138" s="202">
        <v>8</v>
      </c>
      <c r="CB138" s="202">
        <v>0</v>
      </c>
      <c r="CZ138" s="167">
        <v>0</v>
      </c>
    </row>
    <row r="139" spans="1:57" ht="12.75">
      <c r="A139" s="203"/>
      <c r="B139" s="204" t="s">
        <v>74</v>
      </c>
      <c r="C139" s="205" t="str">
        <f>CONCATENATE(B136," ",C136)</f>
        <v>D96 Přesuny suti a vybouraných hmot</v>
      </c>
      <c r="D139" s="206"/>
      <c r="E139" s="207"/>
      <c r="F139" s="208"/>
      <c r="G139" s="209">
        <f>SUM(G136:G138)</f>
        <v>0</v>
      </c>
      <c r="O139" s="195">
        <v>4</v>
      </c>
      <c r="BA139" s="210">
        <f>SUM(BA136:BA138)</f>
        <v>0</v>
      </c>
      <c r="BB139" s="210">
        <f>SUM(BB136:BB138)</f>
        <v>0</v>
      </c>
      <c r="BC139" s="210">
        <f>SUM(BC136:BC138)</f>
        <v>0</v>
      </c>
      <c r="BD139" s="210">
        <f>SUM(BD136:BD138)</f>
        <v>0</v>
      </c>
      <c r="BE139" s="210">
        <f>SUM(BE136:BE138)</f>
        <v>0</v>
      </c>
    </row>
    <row r="140" ht="12.75">
      <c r="E140" s="167"/>
    </row>
    <row r="141" ht="12.75">
      <c r="E141" s="167"/>
    </row>
    <row r="142" ht="12.75">
      <c r="E142" s="167"/>
    </row>
    <row r="143" ht="12.75">
      <c r="E143" s="167"/>
    </row>
    <row r="144" ht="12.75">
      <c r="E144" s="167"/>
    </row>
    <row r="145" ht="12.75">
      <c r="E145" s="167"/>
    </row>
    <row r="146" ht="12.75">
      <c r="E146" s="167"/>
    </row>
    <row r="147" ht="12.75">
      <c r="E147" s="167"/>
    </row>
    <row r="148" ht="12.75">
      <c r="E148" s="167"/>
    </row>
    <row r="149" ht="12.75">
      <c r="E149" s="167"/>
    </row>
    <row r="150" ht="12.75">
      <c r="E150" s="167"/>
    </row>
    <row r="151" ht="12.75">
      <c r="E151" s="167"/>
    </row>
    <row r="152" ht="12.75">
      <c r="E152" s="167"/>
    </row>
    <row r="153" ht="12.75">
      <c r="E153" s="167"/>
    </row>
    <row r="154" ht="12.75">
      <c r="E154" s="167"/>
    </row>
    <row r="155" ht="12.75">
      <c r="E155" s="167"/>
    </row>
    <row r="156" ht="12.75">
      <c r="E156" s="167"/>
    </row>
    <row r="157" ht="12.75">
      <c r="E157" s="167"/>
    </row>
    <row r="158" ht="12.75">
      <c r="E158" s="167"/>
    </row>
    <row r="159" ht="12.75">
      <c r="E159" s="167"/>
    </row>
    <row r="160" ht="12.75">
      <c r="E160" s="167"/>
    </row>
    <row r="161" ht="12.75">
      <c r="E161" s="167"/>
    </row>
    <row r="162" ht="12.75">
      <c r="E162" s="167"/>
    </row>
    <row r="163" spans="1:7" ht="12.75">
      <c r="A163" s="211"/>
      <c r="B163" s="211"/>
      <c r="C163" s="211"/>
      <c r="D163" s="211"/>
      <c r="E163" s="211"/>
      <c r="F163" s="211"/>
      <c r="G163" s="211"/>
    </row>
    <row r="164" spans="1:7" ht="12.75">
      <c r="A164" s="211"/>
      <c r="B164" s="211"/>
      <c r="C164" s="211"/>
      <c r="D164" s="211"/>
      <c r="E164" s="211"/>
      <c r="F164" s="211"/>
      <c r="G164" s="211"/>
    </row>
    <row r="165" spans="1:7" ht="12.75">
      <c r="A165" s="211"/>
      <c r="B165" s="211"/>
      <c r="C165" s="211"/>
      <c r="D165" s="211"/>
      <c r="E165" s="211"/>
      <c r="F165" s="211"/>
      <c r="G165" s="211"/>
    </row>
    <row r="166" spans="1:7" ht="12.75">
      <c r="A166" s="211"/>
      <c r="B166" s="211"/>
      <c r="C166" s="211"/>
      <c r="D166" s="211"/>
      <c r="E166" s="211"/>
      <c r="F166" s="211"/>
      <c r="G166" s="211"/>
    </row>
    <row r="167" ht="12.75">
      <c r="E167" s="167"/>
    </row>
    <row r="168" ht="12.75">
      <c r="E168" s="167"/>
    </row>
    <row r="169" ht="12.75">
      <c r="E169" s="167"/>
    </row>
    <row r="170" ht="12.75">
      <c r="E170" s="167"/>
    </row>
    <row r="171" ht="12.75">
      <c r="E171" s="167"/>
    </row>
    <row r="172" ht="12.75">
      <c r="E172" s="167"/>
    </row>
    <row r="173" ht="12.75">
      <c r="E173" s="167"/>
    </row>
    <row r="174" ht="12.75">
      <c r="E174" s="167"/>
    </row>
    <row r="175" ht="12.75">
      <c r="E175" s="167"/>
    </row>
    <row r="176" ht="12.75">
      <c r="E176" s="167"/>
    </row>
    <row r="177" ht="12.75">
      <c r="E177" s="167"/>
    </row>
    <row r="178" ht="12.75">
      <c r="E178" s="167"/>
    </row>
    <row r="179" ht="12.75">
      <c r="E179" s="167"/>
    </row>
    <row r="180" ht="12.75">
      <c r="E180" s="167"/>
    </row>
    <row r="181" ht="12.75">
      <c r="E181" s="167"/>
    </row>
    <row r="182" ht="12.75">
      <c r="E182" s="167"/>
    </row>
    <row r="183" ht="12.75">
      <c r="E183" s="167"/>
    </row>
    <row r="184" ht="12.75">
      <c r="E184" s="167"/>
    </row>
    <row r="185" ht="12.75">
      <c r="E185" s="167"/>
    </row>
    <row r="186" ht="12.75">
      <c r="E186" s="167"/>
    </row>
    <row r="187" ht="12.75">
      <c r="E187" s="167"/>
    </row>
    <row r="188" ht="12.75">
      <c r="E188" s="167"/>
    </row>
    <row r="189" ht="12.75">
      <c r="E189" s="167"/>
    </row>
    <row r="190" ht="12.75">
      <c r="E190" s="167"/>
    </row>
    <row r="191" ht="12.75">
      <c r="E191" s="167"/>
    </row>
    <row r="192" ht="12.75">
      <c r="E192" s="167"/>
    </row>
    <row r="193" ht="12.75">
      <c r="E193" s="167"/>
    </row>
    <row r="194" ht="12.75">
      <c r="E194" s="167"/>
    </row>
    <row r="195" ht="12.75">
      <c r="E195" s="167"/>
    </row>
    <row r="196" ht="12.75">
      <c r="E196" s="167"/>
    </row>
    <row r="197" ht="12.75">
      <c r="E197" s="167"/>
    </row>
    <row r="198" spans="1:2" ht="12.75">
      <c r="A198" s="212"/>
      <c r="B198" s="212"/>
    </row>
    <row r="199" spans="1:7" ht="12.75">
      <c r="A199" s="211"/>
      <c r="B199" s="211"/>
      <c r="C199" s="214"/>
      <c r="D199" s="214"/>
      <c r="E199" s="215"/>
      <c r="F199" s="214"/>
      <c r="G199" s="216"/>
    </row>
    <row r="200" spans="1:7" ht="12.75">
      <c r="A200" s="217"/>
      <c r="B200" s="217"/>
      <c r="C200" s="211"/>
      <c r="D200" s="211"/>
      <c r="E200" s="218"/>
      <c r="F200" s="211"/>
      <c r="G200" s="211"/>
    </row>
    <row r="201" spans="1:7" ht="12.75">
      <c r="A201" s="211"/>
      <c r="B201" s="211"/>
      <c r="C201" s="211"/>
      <c r="D201" s="211"/>
      <c r="E201" s="218"/>
      <c r="F201" s="211"/>
      <c r="G201" s="211"/>
    </row>
    <row r="202" spans="1:7" ht="12.75">
      <c r="A202" s="211"/>
      <c r="B202" s="211"/>
      <c r="C202" s="211"/>
      <c r="D202" s="211"/>
      <c r="E202" s="218"/>
      <c r="F202" s="211"/>
      <c r="G202" s="211"/>
    </row>
    <row r="203" spans="1:7" ht="12.75">
      <c r="A203" s="211"/>
      <c r="B203" s="211"/>
      <c r="C203" s="211"/>
      <c r="D203" s="211"/>
      <c r="E203" s="218"/>
      <c r="F203" s="211"/>
      <c r="G203" s="211"/>
    </row>
    <row r="204" spans="1:7" ht="12.75">
      <c r="A204" s="211"/>
      <c r="B204" s="211"/>
      <c r="C204" s="211"/>
      <c r="D204" s="211"/>
      <c r="E204" s="218"/>
      <c r="F204" s="211"/>
      <c r="G204" s="211"/>
    </row>
    <row r="205" spans="1:7" ht="12.75">
      <c r="A205" s="211"/>
      <c r="B205" s="211"/>
      <c r="C205" s="211"/>
      <c r="D205" s="211"/>
      <c r="E205" s="218"/>
      <c r="F205" s="211"/>
      <c r="G205" s="211"/>
    </row>
    <row r="206" spans="1:7" ht="12.75">
      <c r="A206" s="211"/>
      <c r="B206" s="211"/>
      <c r="C206" s="211"/>
      <c r="D206" s="211"/>
      <c r="E206" s="218"/>
      <c r="F206" s="211"/>
      <c r="G206" s="211"/>
    </row>
    <row r="207" spans="1:7" ht="12.75">
      <c r="A207" s="211"/>
      <c r="B207" s="211"/>
      <c r="C207" s="211"/>
      <c r="D207" s="211"/>
      <c r="E207" s="218"/>
      <c r="F207" s="211"/>
      <c r="G207" s="211"/>
    </row>
    <row r="208" spans="1:7" ht="12.75">
      <c r="A208" s="211"/>
      <c r="B208" s="211"/>
      <c r="C208" s="211"/>
      <c r="D208" s="211"/>
      <c r="E208" s="218"/>
      <c r="F208" s="211"/>
      <c r="G208" s="211"/>
    </row>
    <row r="209" spans="1:7" ht="12.75">
      <c r="A209" s="211"/>
      <c r="B209" s="211"/>
      <c r="C209" s="211"/>
      <c r="D209" s="211"/>
      <c r="E209" s="218"/>
      <c r="F209" s="211"/>
      <c r="G209" s="211"/>
    </row>
    <row r="210" spans="1:7" ht="12.75">
      <c r="A210" s="211"/>
      <c r="B210" s="211"/>
      <c r="C210" s="211"/>
      <c r="D210" s="211"/>
      <c r="E210" s="218"/>
      <c r="F210" s="211"/>
      <c r="G210" s="211"/>
    </row>
    <row r="211" spans="1:7" ht="12.75">
      <c r="A211" s="211"/>
      <c r="B211" s="211"/>
      <c r="C211" s="211"/>
      <c r="D211" s="211"/>
      <c r="E211" s="218"/>
      <c r="F211" s="211"/>
      <c r="G211" s="211"/>
    </row>
    <row r="212" spans="1:7" ht="12.75">
      <c r="A212" s="211"/>
      <c r="B212" s="211"/>
      <c r="C212" s="211"/>
      <c r="D212" s="211"/>
      <c r="E212" s="218"/>
      <c r="F212" s="211"/>
      <c r="G212" s="211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majitel</dc:creator>
  <cp:keywords/>
  <dc:description/>
  <cp:lastModifiedBy>majitel</cp:lastModifiedBy>
  <dcterms:created xsi:type="dcterms:W3CDTF">2015-05-27T18:41:52Z</dcterms:created>
  <dcterms:modified xsi:type="dcterms:W3CDTF">2015-05-27T18:42:14Z</dcterms:modified>
  <cp:category/>
  <cp:version/>
  <cp:contentType/>
  <cp:contentStatus/>
</cp:coreProperties>
</file>