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Pol'!$A$1:$U$299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/>
  <c r="I91"/>
  <c r="I18" s="1"/>
  <c r="I90"/>
  <c r="I89"/>
  <c r="I88"/>
  <c r="I87"/>
  <c r="I86"/>
  <c r="I85"/>
  <c r="I84"/>
  <c r="I83"/>
  <c r="I82"/>
  <c r="I81"/>
  <c r="I80"/>
  <c r="I79"/>
  <c r="I78"/>
  <c r="I77"/>
  <c r="G39"/>
  <c r="F39"/>
  <c r="G289" i="12"/>
  <c r="AC289"/>
  <c r="AD289"/>
  <c r="BA271"/>
  <c r="BA267"/>
  <c r="BA153"/>
  <c r="BA150"/>
  <c r="BA148"/>
  <c r="BA54"/>
  <c r="G9"/>
  <c r="I9"/>
  <c r="I8" s="1"/>
  <c r="K9"/>
  <c r="M9"/>
  <c r="O9"/>
  <c r="Q9"/>
  <c r="Q8" s="1"/>
  <c r="U9"/>
  <c r="G13"/>
  <c r="M13" s="1"/>
  <c r="I13"/>
  <c r="K13"/>
  <c r="K8" s="1"/>
  <c r="O13"/>
  <c r="O8" s="1"/>
  <c r="Q13"/>
  <c r="U13"/>
  <c r="U8" s="1"/>
  <c r="G16"/>
  <c r="I16"/>
  <c r="K16"/>
  <c r="M16"/>
  <c r="O16"/>
  <c r="Q16"/>
  <c r="U16"/>
  <c r="G17"/>
  <c r="M17" s="1"/>
  <c r="I17"/>
  <c r="K17"/>
  <c r="O17"/>
  <c r="Q17"/>
  <c r="U17"/>
  <c r="G18"/>
  <c r="I18"/>
  <c r="K18"/>
  <c r="M18"/>
  <c r="O18"/>
  <c r="Q18"/>
  <c r="U18"/>
  <c r="G19"/>
  <c r="M19" s="1"/>
  <c r="I19"/>
  <c r="K19"/>
  <c r="O19"/>
  <c r="Q19"/>
  <c r="U19"/>
  <c r="G22"/>
  <c r="G21" s="1"/>
  <c r="I22"/>
  <c r="K22"/>
  <c r="K21" s="1"/>
  <c r="O22"/>
  <c r="O21" s="1"/>
  <c r="Q22"/>
  <c r="U22"/>
  <c r="U21" s="1"/>
  <c r="G26"/>
  <c r="I26"/>
  <c r="I21" s="1"/>
  <c r="K26"/>
  <c r="M26"/>
  <c r="O26"/>
  <c r="Q26"/>
  <c r="Q21" s="1"/>
  <c r="U26"/>
  <c r="G27"/>
  <c r="M27" s="1"/>
  <c r="I27"/>
  <c r="K27"/>
  <c r="O27"/>
  <c r="Q27"/>
  <c r="U27"/>
  <c r="G30"/>
  <c r="I30"/>
  <c r="K30"/>
  <c r="M30"/>
  <c r="O30"/>
  <c r="Q30"/>
  <c r="U30"/>
  <c r="G36"/>
  <c r="I36"/>
  <c r="I35" s="1"/>
  <c r="K36"/>
  <c r="M36"/>
  <c r="O36"/>
  <c r="Q36"/>
  <c r="Q35" s="1"/>
  <c r="U36"/>
  <c r="G51"/>
  <c r="M51" s="1"/>
  <c r="I51"/>
  <c r="K51"/>
  <c r="K35" s="1"/>
  <c r="O51"/>
  <c r="O35" s="1"/>
  <c r="Q51"/>
  <c r="U51"/>
  <c r="U35" s="1"/>
  <c r="G53"/>
  <c r="G52" s="1"/>
  <c r="I53"/>
  <c r="K53"/>
  <c r="K52" s="1"/>
  <c r="O53"/>
  <c r="O52" s="1"/>
  <c r="Q53"/>
  <c r="U53"/>
  <c r="U52" s="1"/>
  <c r="G58"/>
  <c r="I58"/>
  <c r="I52" s="1"/>
  <c r="K58"/>
  <c r="M58"/>
  <c r="O58"/>
  <c r="Q58"/>
  <c r="Q52" s="1"/>
  <c r="U58"/>
  <c r="G61"/>
  <c r="K61"/>
  <c r="O61"/>
  <c r="U61"/>
  <c r="G62"/>
  <c r="I62"/>
  <c r="I61" s="1"/>
  <c r="K62"/>
  <c r="M62"/>
  <c r="M61" s="1"/>
  <c r="O62"/>
  <c r="Q62"/>
  <c r="Q61" s="1"/>
  <c r="U62"/>
  <c r="G65"/>
  <c r="I65"/>
  <c r="I64" s="1"/>
  <c r="K65"/>
  <c r="M65"/>
  <c r="O65"/>
  <c r="Q65"/>
  <c r="Q64" s="1"/>
  <c r="U65"/>
  <c r="G74"/>
  <c r="M74" s="1"/>
  <c r="I74"/>
  <c r="K74"/>
  <c r="K64" s="1"/>
  <c r="O74"/>
  <c r="O64" s="1"/>
  <c r="Q74"/>
  <c r="U74"/>
  <c r="U64" s="1"/>
  <c r="G77"/>
  <c r="I77"/>
  <c r="K77"/>
  <c r="M77"/>
  <c r="O77"/>
  <c r="Q77"/>
  <c r="U77"/>
  <c r="G82"/>
  <c r="M82" s="1"/>
  <c r="I82"/>
  <c r="K82"/>
  <c r="O82"/>
  <c r="Q82"/>
  <c r="U82"/>
  <c r="G87"/>
  <c r="I87"/>
  <c r="K87"/>
  <c r="M87"/>
  <c r="O87"/>
  <c r="Q87"/>
  <c r="U87"/>
  <c r="G94"/>
  <c r="M94" s="1"/>
  <c r="I94"/>
  <c r="K94"/>
  <c r="O94"/>
  <c r="Q94"/>
  <c r="U94"/>
  <c r="G97"/>
  <c r="I97"/>
  <c r="K97"/>
  <c r="M97"/>
  <c r="O97"/>
  <c r="Q97"/>
  <c r="U97"/>
  <c r="G115"/>
  <c r="M115" s="1"/>
  <c r="I115"/>
  <c r="K115"/>
  <c r="O115"/>
  <c r="Q115"/>
  <c r="U115"/>
  <c r="G128"/>
  <c r="I128"/>
  <c r="K128"/>
  <c r="M128"/>
  <c r="O128"/>
  <c r="Q128"/>
  <c r="U128"/>
  <c r="G140"/>
  <c r="M140" s="1"/>
  <c r="I140"/>
  <c r="K140"/>
  <c r="O140"/>
  <c r="Q140"/>
  <c r="U140"/>
  <c r="G145"/>
  <c r="I145"/>
  <c r="K145"/>
  <c r="M145"/>
  <c r="O145"/>
  <c r="Q145"/>
  <c r="U145"/>
  <c r="G147"/>
  <c r="M147" s="1"/>
  <c r="I147"/>
  <c r="K147"/>
  <c r="O147"/>
  <c r="Q147"/>
  <c r="U147"/>
  <c r="G149"/>
  <c r="I149"/>
  <c r="K149"/>
  <c r="M149"/>
  <c r="O149"/>
  <c r="Q149"/>
  <c r="U149"/>
  <c r="G151"/>
  <c r="K151"/>
  <c r="O151"/>
  <c r="U151"/>
  <c r="G152"/>
  <c r="I152"/>
  <c r="I151" s="1"/>
  <c r="K152"/>
  <c r="M152"/>
  <c r="M151" s="1"/>
  <c r="O152"/>
  <c r="Q152"/>
  <c r="Q151" s="1"/>
  <c r="U152"/>
  <c r="G171"/>
  <c r="I171"/>
  <c r="I170" s="1"/>
  <c r="K171"/>
  <c r="M171"/>
  <c r="O171"/>
  <c r="Q171"/>
  <c r="Q170" s="1"/>
  <c r="U171"/>
  <c r="G174"/>
  <c r="M174" s="1"/>
  <c r="I174"/>
  <c r="K174"/>
  <c r="K170" s="1"/>
  <c r="O174"/>
  <c r="O170" s="1"/>
  <c r="Q174"/>
  <c r="U174"/>
  <c r="U170" s="1"/>
  <c r="G177"/>
  <c r="G176" s="1"/>
  <c r="I177"/>
  <c r="K177"/>
  <c r="K176" s="1"/>
  <c r="O177"/>
  <c r="O176" s="1"/>
  <c r="Q177"/>
  <c r="U177"/>
  <c r="U176" s="1"/>
  <c r="G183"/>
  <c r="I183"/>
  <c r="I176" s="1"/>
  <c r="K183"/>
  <c r="M183"/>
  <c r="O183"/>
  <c r="Q183"/>
  <c r="Q176" s="1"/>
  <c r="U183"/>
  <c r="G185"/>
  <c r="M185" s="1"/>
  <c r="I185"/>
  <c r="K185"/>
  <c r="O185"/>
  <c r="Q185"/>
  <c r="U185"/>
  <c r="G186"/>
  <c r="I186"/>
  <c r="K186"/>
  <c r="M186"/>
  <c r="O186"/>
  <c r="Q186"/>
  <c r="U186"/>
  <c r="G187"/>
  <c r="M187" s="1"/>
  <c r="I187"/>
  <c r="K187"/>
  <c r="O187"/>
  <c r="Q187"/>
  <c r="U187"/>
  <c r="G188"/>
  <c r="I188"/>
  <c r="K188"/>
  <c r="M188"/>
  <c r="O188"/>
  <c r="Q188"/>
  <c r="U188"/>
  <c r="G191"/>
  <c r="I191"/>
  <c r="I190" s="1"/>
  <c r="K191"/>
  <c r="M191"/>
  <c r="O191"/>
  <c r="Q191"/>
  <c r="Q190" s="1"/>
  <c r="U191"/>
  <c r="G193"/>
  <c r="M193" s="1"/>
  <c r="I193"/>
  <c r="K193"/>
  <c r="K190" s="1"/>
  <c r="O193"/>
  <c r="O190" s="1"/>
  <c r="Q193"/>
  <c r="U193"/>
  <c r="U190" s="1"/>
  <c r="G197"/>
  <c r="I197"/>
  <c r="K197"/>
  <c r="M197"/>
  <c r="O197"/>
  <c r="Q197"/>
  <c r="U197"/>
  <c r="G199"/>
  <c r="M199" s="1"/>
  <c r="I199"/>
  <c r="K199"/>
  <c r="O199"/>
  <c r="Q199"/>
  <c r="U199"/>
  <c r="G201"/>
  <c r="I201"/>
  <c r="K201"/>
  <c r="M201"/>
  <c r="O201"/>
  <c r="Q201"/>
  <c r="U201"/>
  <c r="G203"/>
  <c r="M203" s="1"/>
  <c r="I203"/>
  <c r="K203"/>
  <c r="O203"/>
  <c r="Q203"/>
  <c r="U203"/>
  <c r="I205"/>
  <c r="Q205"/>
  <c r="G206"/>
  <c r="G205" s="1"/>
  <c r="I206"/>
  <c r="K206"/>
  <c r="K205" s="1"/>
  <c r="O206"/>
  <c r="O205" s="1"/>
  <c r="Q206"/>
  <c r="U206"/>
  <c r="U205" s="1"/>
  <c r="G208"/>
  <c r="G207" s="1"/>
  <c r="I208"/>
  <c r="K208"/>
  <c r="K207" s="1"/>
  <c r="O208"/>
  <c r="O207" s="1"/>
  <c r="Q208"/>
  <c r="U208"/>
  <c r="U207" s="1"/>
  <c r="G210"/>
  <c r="I210"/>
  <c r="I207" s="1"/>
  <c r="K210"/>
  <c r="M210"/>
  <c r="O210"/>
  <c r="Q210"/>
  <c r="Q207" s="1"/>
  <c r="U210"/>
  <c r="G212"/>
  <c r="M212" s="1"/>
  <c r="I212"/>
  <c r="K212"/>
  <c r="O212"/>
  <c r="Q212"/>
  <c r="U212"/>
  <c r="G214"/>
  <c r="I214"/>
  <c r="K214"/>
  <c r="M214"/>
  <c r="O214"/>
  <c r="Q214"/>
  <c r="U214"/>
  <c r="G216"/>
  <c r="I216"/>
  <c r="I215" s="1"/>
  <c r="K216"/>
  <c r="M216"/>
  <c r="O216"/>
  <c r="Q216"/>
  <c r="Q215" s="1"/>
  <c r="U216"/>
  <c r="G221"/>
  <c r="M221" s="1"/>
  <c r="I221"/>
  <c r="K221"/>
  <c r="K215" s="1"/>
  <c r="O221"/>
  <c r="O215" s="1"/>
  <c r="Q221"/>
  <c r="U221"/>
  <c r="U215" s="1"/>
  <c r="G224"/>
  <c r="I224"/>
  <c r="K224"/>
  <c r="M224"/>
  <c r="O224"/>
  <c r="Q224"/>
  <c r="U224"/>
  <c r="G225"/>
  <c r="M225" s="1"/>
  <c r="I225"/>
  <c r="K225"/>
  <c r="O225"/>
  <c r="Q225"/>
  <c r="U225"/>
  <c r="G228"/>
  <c r="I228"/>
  <c r="K228"/>
  <c r="M228"/>
  <c r="O228"/>
  <c r="Q228"/>
  <c r="U228"/>
  <c r="G232"/>
  <c r="M232" s="1"/>
  <c r="I232"/>
  <c r="K232"/>
  <c r="O232"/>
  <c r="Q232"/>
  <c r="U232"/>
  <c r="G236"/>
  <c r="I236"/>
  <c r="K236"/>
  <c r="M236"/>
  <c r="O236"/>
  <c r="Q236"/>
  <c r="U236"/>
  <c r="G240"/>
  <c r="M240" s="1"/>
  <c r="I240"/>
  <c r="K240"/>
  <c r="O240"/>
  <c r="Q240"/>
  <c r="U240"/>
  <c r="G241"/>
  <c r="I241"/>
  <c r="K241"/>
  <c r="M241"/>
  <c r="O241"/>
  <c r="Q241"/>
  <c r="U241"/>
  <c r="G242"/>
  <c r="M242" s="1"/>
  <c r="I242"/>
  <c r="K242"/>
  <c r="O242"/>
  <c r="Q242"/>
  <c r="U242"/>
  <c r="G243"/>
  <c r="I243"/>
  <c r="K243"/>
  <c r="M243"/>
  <c r="O243"/>
  <c r="Q243"/>
  <c r="U243"/>
  <c r="G246"/>
  <c r="M246" s="1"/>
  <c r="I246"/>
  <c r="K246"/>
  <c r="O246"/>
  <c r="Q246"/>
  <c r="U246"/>
  <c r="G247"/>
  <c r="I247"/>
  <c r="K247"/>
  <c r="M247"/>
  <c r="O247"/>
  <c r="Q247"/>
  <c r="U247"/>
  <c r="G254"/>
  <c r="M254" s="1"/>
  <c r="I254"/>
  <c r="K254"/>
  <c r="O254"/>
  <c r="Q254"/>
  <c r="U254"/>
  <c r="G255"/>
  <c r="I255"/>
  <c r="K255"/>
  <c r="M255"/>
  <c r="O255"/>
  <c r="Q255"/>
  <c r="U255"/>
  <c r="G256"/>
  <c r="G257"/>
  <c r="I257"/>
  <c r="I256" s="1"/>
  <c r="K257"/>
  <c r="M257"/>
  <c r="O257"/>
  <c r="Q257"/>
  <c r="Q256" s="1"/>
  <c r="U257"/>
  <c r="G261"/>
  <c r="M261" s="1"/>
  <c r="I261"/>
  <c r="K261"/>
  <c r="K256" s="1"/>
  <c r="O261"/>
  <c r="O256" s="1"/>
  <c r="Q261"/>
  <c r="U261"/>
  <c r="U256" s="1"/>
  <c r="G264"/>
  <c r="I264"/>
  <c r="K264"/>
  <c r="M264"/>
  <c r="O264"/>
  <c r="Q264"/>
  <c r="U264"/>
  <c r="G266"/>
  <c r="I266"/>
  <c r="I265" s="1"/>
  <c r="K266"/>
  <c r="M266"/>
  <c r="O266"/>
  <c r="Q266"/>
  <c r="Q265" s="1"/>
  <c r="U266"/>
  <c r="G270"/>
  <c r="M270" s="1"/>
  <c r="I270"/>
  <c r="K270"/>
  <c r="K265" s="1"/>
  <c r="O270"/>
  <c r="O265" s="1"/>
  <c r="Q270"/>
  <c r="U270"/>
  <c r="U265" s="1"/>
  <c r="G275"/>
  <c r="I275"/>
  <c r="K275"/>
  <c r="M275"/>
  <c r="O275"/>
  <c r="Q275"/>
  <c r="U275"/>
  <c r="G277"/>
  <c r="M277" s="1"/>
  <c r="I277"/>
  <c r="K277"/>
  <c r="O277"/>
  <c r="Q277"/>
  <c r="U277"/>
  <c r="G281"/>
  <c r="I281"/>
  <c r="K281"/>
  <c r="M281"/>
  <c r="O281"/>
  <c r="Q281"/>
  <c r="U281"/>
  <c r="G284"/>
  <c r="I284"/>
  <c r="I283" s="1"/>
  <c r="K284"/>
  <c r="M284"/>
  <c r="O284"/>
  <c r="Q284"/>
  <c r="Q283" s="1"/>
  <c r="U284"/>
  <c r="G285"/>
  <c r="M285" s="1"/>
  <c r="I285"/>
  <c r="K285"/>
  <c r="K283" s="1"/>
  <c r="O285"/>
  <c r="O283" s="1"/>
  <c r="Q285"/>
  <c r="U285"/>
  <c r="U283" s="1"/>
  <c r="G286"/>
  <c r="I286"/>
  <c r="K286"/>
  <c r="M286"/>
  <c r="O286"/>
  <c r="Q286"/>
  <c r="U286"/>
  <c r="G287"/>
  <c r="M287" s="1"/>
  <c r="I287"/>
  <c r="K287"/>
  <c r="O287"/>
  <c r="Q287"/>
  <c r="U287"/>
  <c r="I20" i="1"/>
  <c r="I19"/>
  <c r="I17"/>
  <c r="I16"/>
  <c r="I93"/>
  <c r="AZ71"/>
  <c r="AZ70"/>
  <c r="AZ68"/>
  <c r="AZ67"/>
  <c r="AZ66"/>
  <c r="AZ64"/>
  <c r="AZ63"/>
  <c r="AZ62"/>
  <c r="AZ61"/>
  <c r="AZ60"/>
  <c r="AZ59"/>
  <c r="AZ58"/>
  <c r="AZ56"/>
  <c r="AZ55"/>
  <c r="AZ54"/>
  <c r="AZ52"/>
  <c r="AZ51"/>
  <c r="AZ50"/>
  <c r="AZ48"/>
  <c r="AZ47"/>
  <c r="AZ46"/>
  <c r="AZ45"/>
  <c r="AZ43"/>
  <c r="G27"/>
  <c r="F40"/>
  <c r="G40"/>
  <c r="G25" s="1"/>
  <c r="G26" s="1"/>
  <c r="H39"/>
  <c r="H40" s="1"/>
  <c r="J28"/>
  <c r="J26"/>
  <c r="G38"/>
  <c r="F38"/>
  <c r="H32"/>
  <c r="J23"/>
  <c r="J24"/>
  <c r="J25"/>
  <c r="J27"/>
  <c r="E24"/>
  <c r="E26"/>
  <c r="G28" l="1"/>
  <c r="G23"/>
  <c r="M283" i="12"/>
  <c r="M215"/>
  <c r="M35"/>
  <c r="M265"/>
  <c r="M256"/>
  <c r="M190"/>
  <c r="M170"/>
  <c r="M64"/>
  <c r="M8"/>
  <c r="G265"/>
  <c r="G215"/>
  <c r="G190"/>
  <c r="G170"/>
  <c r="G64"/>
  <c r="G35"/>
  <c r="G8"/>
  <c r="G283"/>
  <c r="M208"/>
  <c r="M207" s="1"/>
  <c r="M206"/>
  <c r="M205" s="1"/>
  <c r="M177"/>
  <c r="M176" s="1"/>
  <c r="M53"/>
  <c r="M52" s="1"/>
  <c r="M22"/>
  <c r="M21" s="1"/>
  <c r="I21" i="1"/>
  <c r="I39"/>
  <c r="I40" s="1"/>
  <c r="J39" s="1"/>
  <c r="J40" s="1"/>
  <c r="G24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<sst xmlns="http://schemas.openxmlformats.org/spreadsheetml/2006/main" count="933" uniqueCount="450">
  <si>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</si>
  <si>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</si>
  <si>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</si>
  <si>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</si>
  <si>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</si>
  <si>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</si>
  <si>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</si>
  <si>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</si>
  <si>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</si>
  <si>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</si>
  <si>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</si>
  <si>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</si>
  <si>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</si>
  <si>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</si>
  <si>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</si>
  <si>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</si>
  <si>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</si>
  <si>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</si>
  <si>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</si>
  <si>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</si>
  <si>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</si>
  <si>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</si>
  <si>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</si>
  <si>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</si>
  <si>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</si>
  <si>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</si>
  <si>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</si>
  <si>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</si>
  <si>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</si>
  <si>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</si>
  <si>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</si>
  <si>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</si>
  <si>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</si>
  <si>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</si>
  <si>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</si>
  <si>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</si>
  <si>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</si>
  <si>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</si>
  <si>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</si>
  <si>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</si>
  <si>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</si>
  <si>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</si>
  <si>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</si>
  <si>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Požárníků 22, Krnov</t>
  </si>
  <si>
    <t>Rozpočet:</t>
  </si>
  <si>
    <t>Misto</t>
  </si>
  <si>
    <t>Ing.Martina Švecová</t>
  </si>
  <si>
    <t>Zateplení dvorní fasády BD U Požárníků 51/22,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</si>
  <si>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</si>
  <si>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</si>
  <si>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</si>
  <si>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</si>
  <si>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</si>
  <si>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</si>
  <si>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Celkem za stavbu</t>
  </si>
  <si>
    <t>CZK</t>
  </si>
  <si>
    <t xml:space="preserve">Popis rozpočtu:  - </t>
  </si>
  <si>
    <t>Cenová soustava</t>
  </si>
  <si>
    <t>Použitá cenová soustava</t>
  </si>
  <si>
    <t>Soupisy stavebních prací, dodávek a služeb jsou zpracovány kombinací cenové soustavy zpracované společností RTS, a.s., pro rok 2017 a individuálního popisu.</t>
  </si>
  <si>
    <t>Veškeré položky obsažené v soupise u nichž je definován i příslušný sborník jsou převzaty z cenové soustavy RTS, a.s., ostatní položky jsou definovány individuálním</t>
  </si>
  <si>
    <t>popisem a označeny VL.</t>
  </si>
  <si>
    <t>Technické a kvalitativní podmínky</t>
  </si>
  <si>
    <t>Obsah jednotlivých položek, způsob měření a ostatní další podmínky definující obsah a použití jednotlivých položek jsou obsaženy v úvodních ustanoveních příslušných</t>
  </si>
  <si>
    <t>sborníků (viz zařazení u položky), které jsou volně dostupné na elektronické adrese www.cenovasoustava.cz</t>
  </si>
  <si>
    <t>Technické a kvalitativní podmínky individuálních položek</t>
  </si>
  <si>
    <t>V soupise jsou vzhledem ke specifikům stavby použity také individuální popisy položek (tedy položky neobsažená v cenové soustavě RTS, a.s.). Jejich</t>
  </si>
  <si>
    <t>technické a kvalitativní podmínky jsou definovány popisem položky.</t>
  </si>
  <si>
    <t>Zvláštní technické a kvalitativní podmínky individuálních položek</t>
  </si>
  <si>
    <t>Pro použité položky stavebních prací, které nejsou součástí definované cenové soustavy platí dále následující podmínky</t>
  </si>
  <si>
    <t>Je-li popsaná individuální položka stavebních prací v textu označena popisem D+M, rozumí se tím vždy dodávka a montáž materiálů, prvků či zařízení</t>
  </si>
  <si>
    <t>definovaných popisem položky.</t>
  </si>
  <si>
    <t>Pokud podle ocenění některých specializovaných řemesel je obvyklé dopočítávat do nabídkové ceny podíly na přidružené výkony, doplňkové náklady nebo</t>
  </si>
  <si>
    <t>zednické výpomoci či podružný materiál, pak je dodavatel povinen kalkulovat tyto doplňkové náklady přímo do položek soupisu stavebních prací. Soupisy neobsahují</t>
  </si>
  <si>
    <t>pro tyto doplňkové náklady žádný samostatný popis.</t>
  </si>
  <si>
    <t>Výkaz výměr</t>
  </si>
  <si>
    <t>Pro vymezení množství stavebních prací, konstrukcí a dodávek nebo služeb je u každé položky uveden výkaz výměr s postupem výpočtu celkového množství.</t>
  </si>
  <si>
    <t>Ve výkazu výměr jsou použity tzv.proměnné-t.j. celková výměra, která je následně použita u více položek. Tyto proměnné jsou ve výpočtech vždy označeny velkými písmeny v uvozovkách: např "OMÍTKA".</t>
  </si>
  <si>
    <t>Vedlejší rozpočtové nákldy</t>
  </si>
  <si>
    <t>Položka zařízení staveniště obsahuje náklady na vybavení objektů ZS, náklady na energie spotřebované dodavatelem v rámci provozu ZS, náklady na potřebný úklid v prostorách ZS.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</si>
  <si>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</si>
  <si>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</si>
  <si>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</si>
  <si>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</si>
  <si>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</si>
  <si>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</si>
  <si>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</si>
  <si>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</si>
  <si>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</si>
  <si>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</si>
  <si>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</si>
  <si>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</si>
  <si>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</si>
  <si>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Upravy povrchů vnější</t>
  </si>
  <si>
    <t>90</t>
  </si>
  <si>
    <t>Přípočty</t>
  </si>
  <si>
    <t>91</t>
  </si>
  <si>
    <t>Doplňující práce na komunikaci</t>
  </si>
  <si>
    <t>94</t>
  </si>
  <si>
    <t>Lešení a stavební výtahy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</si>
  <si>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</si>
  <si>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</si>
  <si>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</si>
  <si>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</si>
  <si>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</si>
  <si>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</si>
  <si>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</si>
  <si>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</si>
  <si>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</si>
  <si>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</si>
  <si>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</si>
  <si>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</si>
  <si>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</si>
  <si>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</si>
  <si>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</si>
  <si>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</si>
  <si>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</si>
  <si>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</si>
  <si>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</si>
  <si>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</si>
  <si>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</si>
  <si>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</si>
  <si>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</si>
  <si>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</si>
  <si>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</si>
  <si>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</si>
  <si>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</si>
  <si>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</si>
  <si>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</si>
  <si>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</si>
  <si>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</si>
  <si>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</si>
  <si>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</si>
  <si>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</si>
  <si>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</si>
  <si>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</si>
  <si>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</si>
  <si>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</si>
  <si>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</si>
  <si>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</si>
  <si>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</si>
  <si>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</si>
  <si>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</si>
  <si>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</si>
  <si>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</si>
  <si>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odkaz na výkresy řez A.A D-05:</t>
  </si>
  <si>
    <t>VV</t>
  </si>
  <si>
    <t>dvorní část budovy,, hloubka výkopu 0,5m:</t>
  </si>
  <si>
    <t>13,3*0,6*0,5</t>
  </si>
  <si>
    <t>175101201R00</t>
  </si>
  <si>
    <t>Obsyp objektu bez prohození sypaniny</t>
  </si>
  <si>
    <t>odkaz řez A-A D-05:</t>
  </si>
  <si>
    <t>1/2 výkopu:3,99/2</t>
  </si>
  <si>
    <t>162201101R00</t>
  </si>
  <si>
    <t>Vodorovné přemístění výkopku z hor.1-4 do 20 m</t>
  </si>
  <si>
    <t>171101101R00</t>
  </si>
  <si>
    <t>Uložení sypaniny do násypů zhutněných na 95% PS</t>
  </si>
  <si>
    <t>162401101R00</t>
  </si>
  <si>
    <t>Vodorovné přemístění výkopku z hor.1-4 do 1500 m</t>
  </si>
  <si>
    <t>199000005R00</t>
  </si>
  <si>
    <t>Poplatek za skládku zeminy 1- 4</t>
  </si>
  <si>
    <t>t</t>
  </si>
  <si>
    <t>1,995*1,8</t>
  </si>
  <si>
    <t>216904212R00</t>
  </si>
  <si>
    <t>Očištění stlačeným vzduchem zdiva a rubu kleneb</t>
  </si>
  <si>
    <t>m2</t>
  </si>
  <si>
    <t>očištění zdiva od zeminy a nečistot před aplikací ETICS:</t>
  </si>
  <si>
    <t>13,3*0,5</t>
  </si>
  <si>
    <t>216904391R00</t>
  </si>
  <si>
    <t>Příplatek za ruční dočištění ocelovými kartáči</t>
  </si>
  <si>
    <t>212810010RAB</t>
  </si>
  <si>
    <t>Trativody z PVC drenážních flexibilních trubek, lože a obsyp štěrkopískem, trubky d 80 mm</t>
  </si>
  <si>
    <t>m</t>
  </si>
  <si>
    <t>POL2_0</t>
  </si>
  <si>
    <t>odkaz řez A-A D-05, půdorys 1.NP D-01:</t>
  </si>
  <si>
    <t>13,3</t>
  </si>
  <si>
    <t>289970111R00</t>
  </si>
  <si>
    <t>Vrstva geotextilie Geofiltex 300g/m2</t>
  </si>
  <si>
    <t>odkaz  řez A-A D-05, půdorys 1.NP- D-01:</t>
  </si>
  <si>
    <t>překrytí drenážní vrstvy kameniva a podklad pod okapový chodník:</t>
  </si>
  <si>
    <t>chodník: 13,3*0,5-(1,16*0,5)</t>
  </si>
  <si>
    <t>drenáž:13,3*0,5</t>
  </si>
  <si>
    <t>319201317R00</t>
  </si>
  <si>
    <t>Vyrovnání zdiva pod omítku maltou ze SMS tl. 30 mm</t>
  </si>
  <si>
    <t>odkaz na výkresy půdoryssy D-01-D-04, řez A-A D-05, pohledy D-06:</t>
  </si>
  <si>
    <t>tabulka výrobků D-14:</t>
  </si>
  <si>
    <t>fasáda dvorní-jižní:</t>
  </si>
  <si>
    <t>13,3*12,07</t>
  </si>
  <si>
    <t>odpočet otvorů:</t>
  </si>
  <si>
    <t>Začátek provozního součtu</t>
  </si>
  <si>
    <t xml:space="preserve">  1,16*2,49</t>
  </si>
  <si>
    <t xml:space="preserve">  2,05*1,55*6</t>
  </si>
  <si>
    <t xml:space="preserve">  1*1,55*5</t>
  </si>
  <si>
    <t>Konec provozního součtu</t>
  </si>
  <si>
    <t>-29,7034</t>
  </si>
  <si>
    <t>"FASADA":</t>
  </si>
  <si>
    <t>Mezisoučet</t>
  </si>
  <si>
    <t>"ZDIVO POD UT":13,3*0,5</t>
  </si>
  <si>
    <t>349234841R00</t>
  </si>
  <si>
    <t xml:space="preserve">Doplnění zdiva říms </t>
  </si>
  <si>
    <t>45157VL01</t>
  </si>
  <si>
    <t>Podklad pod dlažbu z kameniva těženého tl.do 10 cm, bez materiálu</t>
  </si>
  <si>
    <t>Položka obsahuje náklady na rozprostření kačírku pro okapový chodník, materiál ve specifikaci.</t>
  </si>
  <si>
    <t>POP</t>
  </si>
  <si>
    <t>okapový chodník z kačírku:</t>
  </si>
  <si>
    <t>odkaz řez A-A D-05, půdorys 1.NP -D-01:</t>
  </si>
  <si>
    <t>"CHODNÍK":13,3*0,5</t>
  </si>
  <si>
    <t>58333664</t>
  </si>
  <si>
    <t>Kamenivo  těžené frakce 8-16 kačírek praný  VL</t>
  </si>
  <si>
    <t>POL3_0</t>
  </si>
  <si>
    <t>"CHODNÍK":13,3*0,5*0,05</t>
  </si>
  <si>
    <t>-1,16*0,5*0,05</t>
  </si>
  <si>
    <t>596811111RT4</t>
  </si>
  <si>
    <t>Kladení dlaždic kom.pro pěší, lože z kameniva těž., včetně dlaždic betonových HBB 50/50/5 cm</t>
  </si>
  <si>
    <t>před vstupem:1,2*0,6</t>
  </si>
  <si>
    <t>620991121R00</t>
  </si>
  <si>
    <t>Zakrývání výplní vnějších otvorů z lešení</t>
  </si>
  <si>
    <t>odkaz na výkresytabulka truhlářských výrobků D-14:</t>
  </si>
  <si>
    <t>OKNA:</t>
  </si>
  <si>
    <t>2,05*1,55*6</t>
  </si>
  <si>
    <t>1*1,55*5</t>
  </si>
  <si>
    <t>"OKNA":</t>
  </si>
  <si>
    <t/>
  </si>
  <si>
    <t>622319013R00</t>
  </si>
  <si>
    <t>Profil zakládací úhelníkový  PVC se síťkou</t>
  </si>
  <si>
    <t>odkaz na výkresy detaily zateplení D-09,D-12:</t>
  </si>
  <si>
    <t>622319833RV1</t>
  </si>
  <si>
    <t>Zateplovací systém,fasáda,minerál.desky PV 120 mm, zakončený stěrkou s výztužnou tkaninou</t>
  </si>
  <si>
    <t>odkaz na výkresy: řez A-A, D-05, půdorysy, detail D-09:13,3*0,9</t>
  </si>
  <si>
    <t>odpočet části oken a dveří:-2,05*0,55*2</t>
  </si>
  <si>
    <t>-1*0,55</t>
  </si>
  <si>
    <t>-1,16*0,9</t>
  </si>
  <si>
    <t>622319123RV1</t>
  </si>
  <si>
    <t>Zateplovací systém , EPS F 120 mm, zakončený stěrkou s výztužnou tkaninou</t>
  </si>
  <si>
    <t>odkaz na výkresy půdorysy D-01-D04, řez A-A D-05, pohledy D-06:</t>
  </si>
  <si>
    <t>"FASADA":130,8276</t>
  </si>
  <si>
    <t>založení MW 120:-8,121</t>
  </si>
  <si>
    <t>odpočet soklu XPS 80 nad UT:-13,3*0,5</t>
  </si>
  <si>
    <t>622319511R00</t>
  </si>
  <si>
    <t>Izolace suterénu XPS  tl. 80 mm, , bez povrchové úpravy</t>
  </si>
  <si>
    <t>odkaz na výkresy řez A-A D-05, detail založení ETICS D-09:</t>
  </si>
  <si>
    <t>nad UT: 13,3*0,5</t>
  </si>
  <si>
    <t>pod UT:13,3*0,5</t>
  </si>
  <si>
    <t>"SOKL XPS 80":</t>
  </si>
  <si>
    <t>622319853RV1</t>
  </si>
  <si>
    <t>Zateplovací systém,ostění, min.desky PV 30 mm, zakončený stěrkou s výztužnou tkaninou</t>
  </si>
  <si>
    <t>6*0,55*0,25</t>
  </si>
  <si>
    <t>2*0,9*0,25</t>
  </si>
  <si>
    <t>622319563R00</t>
  </si>
  <si>
    <t>Zatepl. systém , parapet, ostění EPS F tl. 30 mm, zakončený stěrkou s výztužnou tkaninou</t>
  </si>
  <si>
    <t>odkaz na výkresy půdorysy D01-04, tabulka truhl.výrobků D14:</t>
  </si>
  <si>
    <t>tl..ostění 200 mm:</t>
  </si>
  <si>
    <t xml:space="preserve">  OSTENI:</t>
  </si>
  <si>
    <t xml:space="preserve">  2*2,49+1,16</t>
  </si>
  <si>
    <t xml:space="preserve">  (2*1,55+2,05)*6</t>
  </si>
  <si>
    <t xml:space="preserve">  (2*1,55+1)*5</t>
  </si>
  <si>
    <t>"OSTENI":57,4*0,25</t>
  </si>
  <si>
    <t>odpočet ostění MV:-1,275</t>
  </si>
  <si>
    <t xml:space="preserve">  PARAPET:</t>
  </si>
  <si>
    <t xml:space="preserve">  2,05*6</t>
  </si>
  <si>
    <t xml:space="preserve">  1*5</t>
  </si>
  <si>
    <t>"PARAPET":17,3*0,25</t>
  </si>
  <si>
    <t>622391112R00</t>
  </si>
  <si>
    <t>Příplatek za počet hmoždinek 8 ks/m2</t>
  </si>
  <si>
    <t>odkaz na výkresy pohledy D-06:</t>
  </si>
  <si>
    <t>vnitřní oblast ETICS:</t>
  </si>
  <si>
    <t>FASÁDA DVORNÍ-JIŽNÍ:</t>
  </si>
  <si>
    <t>8,22*12,07</t>
  </si>
  <si>
    <t xml:space="preserve">  1,59*1,55*3</t>
  </si>
  <si>
    <t xml:space="preserve">  0,96*1,97</t>
  </si>
  <si>
    <t>-17,0347</t>
  </si>
  <si>
    <t>622391113R00</t>
  </si>
  <si>
    <t>Příplatek za počet hmoždinek 10 ks/m2</t>
  </si>
  <si>
    <t>okrajové oblasti ETICS:</t>
  </si>
  <si>
    <t>2,58*12,07*2</t>
  </si>
  <si>
    <t xml:space="preserve">  0,46*1,55*3</t>
  </si>
  <si>
    <t xml:space="preserve">  část 4T:1,885*1,55*3</t>
  </si>
  <si>
    <t>-10,9043</t>
  </si>
  <si>
    <t>602011184RT6</t>
  </si>
  <si>
    <t>Omítka stěn tenkovrstvá silikátová barevná , zatíraná, tloušťka vrstvy 1,5 mm</t>
  </si>
  <si>
    <t>sokl dekorativní:-(13,3*0,5-(1,1*0,5))</t>
  </si>
  <si>
    <t>"OSTENI":13,075+1,275</t>
  </si>
  <si>
    <t>622432111R00</t>
  </si>
  <si>
    <t>Omítka stěn dekorativní mozaiková jemnozrnná</t>
  </si>
  <si>
    <t>sokl dekorativní:6,1</t>
  </si>
  <si>
    <t>622-01 VL</t>
  </si>
  <si>
    <t>D+M prodloužežení VM a osazení VM 150/150</t>
  </si>
  <si>
    <t>kus</t>
  </si>
  <si>
    <t>ložka obsahuje náklady na dodávku a montáž prodloužení o 200 mm stávajícího odvětrání trubkami DN 100 a dodávku  amontáž vetrací mřížky AL 150x150 mm - viz. tabulka klempířských výrobků D-13, výrobek  5K</t>
  </si>
  <si>
    <t>622-02 VL</t>
  </si>
  <si>
    <t>D+M prodloužení výduchů plokálních plyn.spotřebičů</t>
  </si>
  <si>
    <t>Položka  obsahuje náklady na demontáž stávajícího odvětrání lokálních plynových,  dodávku a montáž prodloužení o 200 mm  a zpětnou montáž krytů</t>
  </si>
  <si>
    <t>900      R01</t>
  </si>
  <si>
    <t>HZS - stavební práce, stavební dělník v tarifní třídě 4</t>
  </si>
  <si>
    <t>h</t>
  </si>
  <si>
    <t>Položka je určena k pokyrtí nákladů na demontáže kovových prvků na fasádě, které je nutno odstranit před aplikací ETICS:</t>
  </si>
  <si>
    <t>fasáda čelní-severní:</t>
  </si>
  <si>
    <t xml:space="preserve">  plechová dvířka 3ks:</t>
  </si>
  <si>
    <t xml:space="preserve">  konzola praporu1ks:</t>
  </si>
  <si>
    <t xml:space="preserve">  odvod spalin WAW3ks:</t>
  </si>
  <si>
    <t xml:space="preserve">  tabulky č.p.2ks:</t>
  </si>
  <si>
    <t xml:space="preserve">  ostatní konzoly a držáky8ks:</t>
  </si>
  <si>
    <t>počet hodin:3</t>
  </si>
  <si>
    <t>fasáda zadní-jižní:</t>
  </si>
  <si>
    <t xml:space="preserve">  konzoly a držáky2ks:</t>
  </si>
  <si>
    <t xml:space="preserve">  odvod spalin WAW4 ks:</t>
  </si>
  <si>
    <t>počet hodin:1</t>
  </si>
  <si>
    <t>916531111R00</t>
  </si>
  <si>
    <t>Osazení záhon.obrubníků do lože z B 12,5 bez opěry</t>
  </si>
  <si>
    <t>okapový chodník-dvorní část objektu:</t>
  </si>
  <si>
    <t>59217337</t>
  </si>
  <si>
    <t>Obrubník zahradní ABO 5-20 500/50/250 mm</t>
  </si>
  <si>
    <t>13,3/0,5*1,01</t>
  </si>
  <si>
    <t>941941042R00</t>
  </si>
  <si>
    <t>Montáž lešení leh.řad.s podlahami,š.1,2 m, H 30 m</t>
  </si>
  <si>
    <t>13,3*(12,07-1,8)</t>
  </si>
  <si>
    <t>"LESENI":</t>
  </si>
  <si>
    <t>941941292R00</t>
  </si>
  <si>
    <t>Příplatek za každý měsíc použití lešení k pol.1042</t>
  </si>
  <si>
    <t>"LESENI":136,591*2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</si>
  <si>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</si>
  <si>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</si>
  <si>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</si>
  <si>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</si>
  <si>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</si>
  <si>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</si>
  <si>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941941842R00</t>
  </si>
  <si>
    <t>Demontáž lešení leh.řad.s podlahami,š.1,2 m,H 30 m</t>
  </si>
  <si>
    <t>"LESENI":136,591</t>
  </si>
  <si>
    <t>978015291R00</t>
  </si>
  <si>
    <t>Otlučení omítek vnějších MVC v složit.1-4 do 100 %</t>
  </si>
  <si>
    <t>979082111R00</t>
  </si>
  <si>
    <t>Vnitrostaveništní doprava suti do 10 m</t>
  </si>
  <si>
    <t>odd 97:7,72</t>
  </si>
  <si>
    <t>"SUT":</t>
  </si>
  <si>
    <t>979082121R00</t>
  </si>
  <si>
    <t>Příplatek k vnitrost. dopravě suti za dalších 5 m</t>
  </si>
  <si>
    <t>"SUT":7,72*2</t>
  </si>
  <si>
    <t>979081111R00</t>
  </si>
  <si>
    <t>Odvoz suti a vybour. hmot na skládku do 1 km</t>
  </si>
  <si>
    <t>"SUT":7,72</t>
  </si>
  <si>
    <t>979081121R00</t>
  </si>
  <si>
    <t>Příplatek k odvozu za každý další 1 km</t>
  </si>
  <si>
    <t>"SUT" DO 5 KM:7,72*4</t>
  </si>
  <si>
    <t>979999997R00</t>
  </si>
  <si>
    <t xml:space="preserve">Poplatek za skládku čistá suť </t>
  </si>
  <si>
    <t>999281111R00</t>
  </si>
  <si>
    <t>Přesun hmot pro opravy a údržbu do výšky 25 m</t>
  </si>
  <si>
    <t>711131311R00</t>
  </si>
  <si>
    <t>Provedení izolace nopovou fólií vodor, vč. pásky</t>
  </si>
  <si>
    <t>13,3*0,55</t>
  </si>
  <si>
    <t>28323140</t>
  </si>
  <si>
    <t>Fólie nopová  tl. 0,6 mm  1,0x20 m</t>
  </si>
  <si>
    <t>7,315*1,14</t>
  </si>
  <si>
    <t>283424101R</t>
  </si>
  <si>
    <t>Lišta ukončovací ventilační černá dl. 2 m</t>
  </si>
  <si>
    <t>(13,3-1,16)/2*1,1</t>
  </si>
  <si>
    <t>998711202R00</t>
  </si>
  <si>
    <t>Přesun hmot pro izolace proti vodě, výšky do 12 m</t>
  </si>
  <si>
    <t>764352811R00</t>
  </si>
  <si>
    <t>Demontáž žlabů půlkruh. rovných, rš 330 mm, do 45°</t>
  </si>
  <si>
    <t>odkaz na výkresypohledy D-06:</t>
  </si>
  <si>
    <t>fasáda dvorní-jižní:13,7</t>
  </si>
  <si>
    <t>"ŽLABY":</t>
  </si>
  <si>
    <t>764351837R00</t>
  </si>
  <si>
    <t>Demontáž háků, sklon do 45°</t>
  </si>
  <si>
    <t>háky á 1m:</t>
  </si>
  <si>
    <t>"ŽLABY".13,7:14</t>
  </si>
  <si>
    <t>764359811R00</t>
  </si>
  <si>
    <t>Demontáž kotlíku kónického, sklon do 45°</t>
  </si>
  <si>
    <t>764454801R00</t>
  </si>
  <si>
    <t>Demontáž odpadních trub kruhových,D 75 a 100 mm</t>
  </si>
  <si>
    <t>fasáda dvorní-jižní:12,07</t>
  </si>
  <si>
    <t>764410850R00</t>
  </si>
  <si>
    <t>Demontáž oplechování parapetů,rš od 100 do 330 mm</t>
  </si>
  <si>
    <t>odkaz na výkresy -tabulka klempířských výrobků D-15:</t>
  </si>
  <si>
    <t>2K:12,3</t>
  </si>
  <si>
    <t>3K:5</t>
  </si>
  <si>
    <t>764511650R00</t>
  </si>
  <si>
    <t>Oplechování parapetů TiZn, rš. 335mm</t>
  </si>
  <si>
    <t>odkaz na výkresy: tabulka klempířských výrobků:</t>
  </si>
  <si>
    <t>764252492R00</t>
  </si>
  <si>
    <t>Montáž háků z Ti Zn půlkruhových</t>
  </si>
  <si>
    <t>délka žlabů 13,7m:</t>
  </si>
  <si>
    <t>14</t>
  </si>
  <si>
    <t>764-01 VL</t>
  </si>
  <si>
    <t>Hák žlabový iIZn rš 330 půlkruhový</t>
  </si>
  <si>
    <t>764252634R00</t>
  </si>
  <si>
    <t>Čelo žlabu půlkulatého TiZn rš.330 mm</t>
  </si>
  <si>
    <t>764259615R00</t>
  </si>
  <si>
    <t>Kotlík závěsný TiZn K půlkulatý,330/100 mm</t>
  </si>
  <si>
    <t>764551603R00</t>
  </si>
  <si>
    <t>Svod z Ti Zn , kruhový, D 100 mm</t>
  </si>
  <si>
    <t>odkaz na výkersy tabulka klempířských výrobků D-15:</t>
  </si>
  <si>
    <t>10K:12</t>
  </si>
  <si>
    <t>764551613R00</t>
  </si>
  <si>
    <t>Koleno z Ti Zn , kruhové, D 100 mm</t>
  </si>
  <si>
    <t>764554492R00</t>
  </si>
  <si>
    <t>Montáž zděře Ti Zn kruhové</t>
  </si>
  <si>
    <t>zděř á 2 m:</t>
  </si>
  <si>
    <t>délka odpadního potrubí 25,8:</t>
  </si>
  <si>
    <t xml:space="preserve">  12/2</t>
  </si>
  <si>
    <t>6</t>
  </si>
  <si>
    <t>Zděř kruhová TiZn DN100</t>
  </si>
  <si>
    <t>998764202R00</t>
  </si>
  <si>
    <t>Přesun hmot pro klempířské konstr., výšky do 12 m</t>
  </si>
  <si>
    <t>766601211VL</t>
  </si>
  <si>
    <t>Těsnění okenní spáry, ostění, expanzní páska</t>
  </si>
  <si>
    <t>(1,55+1,55+2,05)*6</t>
  </si>
  <si>
    <t>(1+1,55+1,55)*5</t>
  </si>
  <si>
    <t>2,49+2,49+1,16</t>
  </si>
  <si>
    <t>766601229VL</t>
  </si>
  <si>
    <t>Těsnění oken.spáry,parapet,expanzní páska</t>
  </si>
  <si>
    <t>2,05*6</t>
  </si>
  <si>
    <t>1*5</t>
  </si>
  <si>
    <t>998766202R00</t>
  </si>
  <si>
    <t>Přesun hmot pro truhlářské konstr., výšky do 12 m</t>
  </si>
  <si>
    <t>M21-01 VL</t>
  </si>
  <si>
    <t>Demontáž hromosvodu na fasádě, a zpětná montáž</t>
  </si>
  <si>
    <t>Položka obsahuje demontáž svislého vedení hromosvodu na fasádě a jeho zpětnou montáž.</t>
  </si>
  <si>
    <t>12,1*2</t>
  </si>
  <si>
    <t>767995101R00</t>
  </si>
  <si>
    <t>Montáž kovových atypických konstrukcí do 5 kg</t>
  </si>
  <si>
    <t>kg</t>
  </si>
  <si>
    <t>Položka obashuje uchycení  a prodloužení kotev hromosvodu dle detailu D-07</t>
  </si>
  <si>
    <t>odkaz na výkresydetail hromosvodu D-07:</t>
  </si>
  <si>
    <t>kotvy á2m, 12ks:</t>
  </si>
  <si>
    <t>0,159*12</t>
  </si>
  <si>
    <t>15142350R</t>
  </si>
  <si>
    <t>Ocel pásová 1,5x40</t>
  </si>
  <si>
    <t>(0,3*12*0,53)/1000</t>
  </si>
  <si>
    <t>28375929</t>
  </si>
  <si>
    <t>Deska fasádní polystyrenová EPS 70 F tl. 10 mm</t>
  </si>
  <si>
    <t>přerušení tepelného mostu kotvy:</t>
  </si>
  <si>
    <t>0,1*0,4*12</t>
  </si>
  <si>
    <t>222260551R00</t>
  </si>
  <si>
    <t xml:space="preserve">Trubka plast.ohebná 16 pod omítku vč.drážky, ochrana stávajícího el. vedení na fasádě </t>
  </si>
  <si>
    <t>3*12</t>
  </si>
  <si>
    <t>005261030R</t>
  </si>
  <si>
    <t>Finanční rezerva -opatření rorýs, opravy  a údržba</t>
  </si>
  <si>
    <t>Soubor</t>
  </si>
  <si>
    <t>004111010R</t>
  </si>
  <si>
    <t>Průzkumné práce -zkoušky odtrhové, výtažné</t>
  </si>
  <si>
    <t>005231010R</t>
  </si>
  <si>
    <t>Revize hromosvodu</t>
  </si>
  <si>
    <t>005121010R</t>
  </si>
  <si>
    <t>Vybudování zařízení staveniště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</si>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</sst>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2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NumberFormat="1" applyFont="1" applyBorder="1" applyAlignment="1">
      <alignment vertical="top" wrapText="1" shrinkToFit="1"/>
    </xf>
    <xf numFmtId="0" fontId="20" fillId="0" borderId="33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9" fillId="0" borderId="33" xfId="0" applyNumberFormat="1" applyFont="1" applyBorder="1" applyAlignment="1">
      <alignment vertical="top" wrapText="1" shrinkToFit="1"/>
    </xf>
    <xf numFmtId="172" fontId="20" fillId="0" borderId="33" xfId="0" applyNumberFormat="1" applyFont="1" applyBorder="1" applyAlignment="1">
      <alignment vertical="top" wrapText="1" shrinkToFit="1"/>
    </xf>
    <xf numFmtId="172" fontId="21" fillId="0" borderId="0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21" fillId="0" borderId="26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9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 t="s">
        <v>53</v>
      </c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SUMIF(F77:F92,A16,I77:I92)+SUMIF(F77:F92,"PSU",I77:I92)</f>
        <v>0</v>
      </c>
      <c r="J16" s="93"/>
    </row>
    <row r="17" spans="1:10" ht="23.25" customHeight="1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SUMIF(F77:F92,A17,I77:I92)</f>
        <v>0</v>
      </c>
      <c r="J17" s="93"/>
    </row>
    <row r="18" spans="1:10" ht="23.25" customHeight="1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SUMIF(F77:F92,A18,I77:I92)</f>
        <v>0</v>
      </c>
      <c r="J18" s="93"/>
    </row>
    <row r="19" spans="1:10" ht="23.25" customHeight="1">
      <c r="A19" s="195" t="s">
        <v>112</v>
      </c>
      <c r="B19" s="196" t="s">
        <v>26</v>
      </c>
      <c r="C19" s="58"/>
      <c r="D19" s="59"/>
      <c r="E19" s="83"/>
      <c r="F19" s="84"/>
      <c r="G19" s="83"/>
      <c r="H19" s="84"/>
      <c r="I19" s="83">
        <f>SUMIF(F77:F92,A19,I77:I92)</f>
        <v>0</v>
      </c>
      <c r="J19" s="93"/>
    </row>
    <row r="20" spans="1:10" ht="23.25" customHeight="1">
      <c r="A20" s="195" t="s">
        <v>113</v>
      </c>
      <c r="B20" s="196" t="s">
        <v>27</v>
      </c>
      <c r="C20" s="58"/>
      <c r="D20" s="59"/>
      <c r="E20" s="83"/>
      <c r="F20" s="84"/>
      <c r="G20" s="83"/>
      <c r="H20" s="84"/>
      <c r="I20" s="83">
        <f>SUMIF(F77:F92,A20,I77:I92)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42949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>
      <c r="A39" s="131">
        <v>1</v>
      </c>
      <c r="B39" s="137"/>
      <c r="C39" s="138"/>
      <c r="D39" s="139"/>
      <c r="E39" s="139"/>
      <c r="F39" s="147">
        <f>' Pol'!AC289</f>
        <v>0</v>
      </c>
      <c r="G39" s="148">
        <f>' Pol'!AD289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>
      <c r="B42" t="s">
        <v>56</v>
      </c>
    </row>
    <row r="43" spans="1:5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Cenová soustava</v>
      </c>
    </row>
    <row r="45" spans="1:52">
      <c r="B45" s="162" t="s">
        <v>58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Použitá cenová soustava</v>
      </c>
    </row>
    <row r="46" spans="1:52" ht="25.5">
      <c r="B46" s="162" t="s">
        <v>59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Soupisy stavebních prací, dodávek a služeb jsou zpracovány kombinací cenové soustavy zpracované společností RTS, a.s., pro rok 2017 a individuálního popisu.</v>
      </c>
    </row>
    <row r="47" spans="1:52" ht="25.5">
      <c r="B47" s="162" t="s">
        <v>60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Veškeré položky obsažené v soupise u nichž je definován i příslušný sborník jsou převzaty z cenové soustavy RTS, a.s., ostatní položky jsou definovány individuálním</v>
      </c>
    </row>
    <row r="48" spans="1:52">
      <c r="B48" s="162" t="s">
        <v>61</v>
      </c>
      <c r="C48" s="162"/>
      <c r="D48" s="162"/>
      <c r="E48" s="162"/>
      <c r="F48" s="162"/>
      <c r="G48" s="162"/>
      <c r="H48" s="162"/>
      <c r="I48" s="162"/>
      <c r="J48" s="162"/>
      <c r="AZ48" s="161" t="str">
        <f>B48</f>
        <v>popisem a označeny VL.</v>
      </c>
    </row>
    <row r="50" spans="2:52">
      <c r="B50" s="162" t="s">
        <v>62</v>
      </c>
      <c r="C50" s="162"/>
      <c r="D50" s="162"/>
      <c r="E50" s="162"/>
      <c r="F50" s="162"/>
      <c r="G50" s="162"/>
      <c r="H50" s="162"/>
      <c r="I50" s="162"/>
      <c r="J50" s="162"/>
      <c r="AZ50" s="161" t="str">
        <f>B50</f>
        <v>Technické a kvalitativní podmínky</v>
      </c>
    </row>
    <row r="51" spans="2:52" ht="25.5">
      <c r="B51" s="162" t="s">
        <v>63</v>
      </c>
      <c r="C51" s="162"/>
      <c r="D51" s="162"/>
      <c r="E51" s="162"/>
      <c r="F51" s="162"/>
      <c r="G51" s="162"/>
      <c r="H51" s="162"/>
      <c r="I51" s="162"/>
      <c r="J51" s="162"/>
      <c r="AZ51" s="161" t="str">
        <f>B51</f>
        <v>Obsah jednotlivých položek, způsob měření a ostatní další podmínky definující obsah a použití jednotlivých položek jsou obsaženy v úvodních ustanoveních příslušných</v>
      </c>
    </row>
    <row r="52" spans="2:52">
      <c r="B52" s="162" t="s">
        <v>64</v>
      </c>
      <c r="C52" s="162"/>
      <c r="D52" s="162"/>
      <c r="E52" s="162"/>
      <c r="F52" s="162"/>
      <c r="G52" s="162"/>
      <c r="H52" s="162"/>
      <c r="I52" s="162"/>
      <c r="J52" s="162"/>
      <c r="AZ52" s="161" t="str">
        <f>B52</f>
        <v>sborníků (viz zařazení u položky), které jsou volně dostupné na elektronické adrese www.cenovasoustava.cz</v>
      </c>
    </row>
    <row r="54" spans="2:52">
      <c r="B54" s="162" t="s">
        <v>65</v>
      </c>
      <c r="C54" s="162"/>
      <c r="D54" s="162"/>
      <c r="E54" s="162"/>
      <c r="F54" s="162"/>
      <c r="G54" s="162"/>
      <c r="H54" s="162"/>
      <c r="I54" s="162"/>
      <c r="J54" s="162"/>
      <c r="AZ54" s="161" t="str">
        <f>B54</f>
        <v>Technické a kvalitativní podmínky individuálních položek</v>
      </c>
    </row>
    <row r="55" spans="2:52" ht="25.5">
      <c r="B55" s="162" t="s">
        <v>66</v>
      </c>
      <c r="C55" s="162"/>
      <c r="D55" s="162"/>
      <c r="E55" s="162"/>
      <c r="F55" s="162"/>
      <c r="G55" s="162"/>
      <c r="H55" s="162"/>
      <c r="I55" s="162"/>
      <c r="J55" s="162"/>
      <c r="AZ55" s="161" t="str">
        <f>B55</f>
        <v>V soupise jsou vzhledem ke specifikům stavby použity také individuální popisy položek (tedy položky neobsažená v cenové soustavě RTS, a.s.). Jejich</v>
      </c>
    </row>
    <row r="56" spans="2:52">
      <c r="B56" s="162" t="s">
        <v>67</v>
      </c>
      <c r="C56" s="162"/>
      <c r="D56" s="162"/>
      <c r="E56" s="162"/>
      <c r="F56" s="162"/>
      <c r="G56" s="162"/>
      <c r="H56" s="162"/>
      <c r="I56" s="162"/>
      <c r="J56" s="162"/>
      <c r="AZ56" s="161" t="str">
        <f>B56</f>
        <v>technické a kvalitativní podmínky jsou definovány popisem položky.</v>
      </c>
    </row>
    <row r="58" spans="2:52">
      <c r="B58" s="162" t="s">
        <v>68</v>
      </c>
      <c r="C58" s="162"/>
      <c r="D58" s="162"/>
      <c r="E58" s="162"/>
      <c r="F58" s="162"/>
      <c r="G58" s="162"/>
      <c r="H58" s="162"/>
      <c r="I58" s="162"/>
      <c r="J58" s="162"/>
      <c r="AZ58" s="161" t="str">
        <f>B58</f>
        <v>Zvláštní technické a kvalitativní podmínky individuálních položek</v>
      </c>
    </row>
    <row r="59" spans="2:52" ht="25.5">
      <c r="B59" s="162" t="s">
        <v>69</v>
      </c>
      <c r="C59" s="162"/>
      <c r="D59" s="162"/>
      <c r="E59" s="162"/>
      <c r="F59" s="162"/>
      <c r="G59" s="162"/>
      <c r="H59" s="162"/>
      <c r="I59" s="162"/>
      <c r="J59" s="162"/>
      <c r="AZ59" s="161" t="str">
        <f>B59</f>
        <v>Pro použité položky stavebních prací, které nejsou součástí definované cenové soustavy platí dále následující podmínky</v>
      </c>
    </row>
    <row r="60" spans="2:52" ht="25.5">
      <c r="B60" s="162" t="s">
        <v>70</v>
      </c>
      <c r="C60" s="162"/>
      <c r="D60" s="162"/>
      <c r="E60" s="162"/>
      <c r="F60" s="162"/>
      <c r="G60" s="162"/>
      <c r="H60" s="162"/>
      <c r="I60" s="162"/>
      <c r="J60" s="162"/>
      <c r="AZ60" s="161" t="str">
        <f>B60</f>
        <v>Je-li popsaná individuální položka stavebních prací v textu označena popisem D+M, rozumí se tím vždy dodávka a montáž materiálů, prvků či zařízení</v>
      </c>
    </row>
    <row r="61" spans="2:52">
      <c r="B61" s="162" t="s">
        <v>71</v>
      </c>
      <c r="C61" s="162"/>
      <c r="D61" s="162"/>
      <c r="E61" s="162"/>
      <c r="F61" s="162"/>
      <c r="G61" s="162"/>
      <c r="H61" s="162"/>
      <c r="I61" s="162"/>
      <c r="J61" s="162"/>
      <c r="AZ61" s="161" t="str">
        <f>B61</f>
        <v>definovaných popisem položky.</v>
      </c>
    </row>
    <row r="62" spans="2:52" ht="25.5">
      <c r="B62" s="162" t="s">
        <v>72</v>
      </c>
      <c r="C62" s="162"/>
      <c r="D62" s="162"/>
      <c r="E62" s="162"/>
      <c r="F62" s="162"/>
      <c r="G62" s="162"/>
      <c r="H62" s="162"/>
      <c r="I62" s="162"/>
      <c r="J62" s="162"/>
      <c r="AZ62" s="161" t="str">
        <f>B62</f>
        <v>Pokud podle ocenění některých specializovaných řemesel je obvyklé dopočítávat do nabídkové ceny podíly na přidružené výkony, doplňkové náklady nebo</v>
      </c>
    </row>
    <row r="63" spans="2:52" ht="25.5">
      <c r="B63" s="162" t="s">
        <v>73</v>
      </c>
      <c r="C63" s="162"/>
      <c r="D63" s="162"/>
      <c r="E63" s="162"/>
      <c r="F63" s="162"/>
      <c r="G63" s="162"/>
      <c r="H63" s="162"/>
      <c r="I63" s="162"/>
      <c r="J63" s="162"/>
      <c r="AZ63" s="161" t="str">
        <f>B63</f>
        <v>zednické výpomoci či podružný materiál, pak je dodavatel povinen kalkulovat tyto doplňkové náklady přímo do položek soupisu stavebních prací. Soupisy neobsahují</v>
      </c>
    </row>
    <row r="64" spans="2:52">
      <c r="B64" s="162" t="s">
        <v>74</v>
      </c>
      <c r="C64" s="162"/>
      <c r="D64" s="162"/>
      <c r="E64" s="162"/>
      <c r="F64" s="162"/>
      <c r="G64" s="162"/>
      <c r="H64" s="162"/>
      <c r="I64" s="162"/>
      <c r="J64" s="162"/>
      <c r="AZ64" s="161" t="str">
        <f>B64</f>
        <v>pro tyto doplňkové náklady žádný samostatný popis.</v>
      </c>
    </row>
    <row r="66" spans="1:52">
      <c r="B66" s="162" t="s">
        <v>75</v>
      </c>
      <c r="C66" s="162"/>
      <c r="D66" s="162"/>
      <c r="E66" s="162"/>
      <c r="F66" s="162"/>
      <c r="G66" s="162"/>
      <c r="H66" s="162"/>
      <c r="I66" s="162"/>
      <c r="J66" s="162"/>
      <c r="AZ66" s="161" t="str">
        <f>B66</f>
        <v>Výkaz výměr</v>
      </c>
    </row>
    <row r="67" spans="1:52" ht="25.5">
      <c r="B67" s="162" t="s">
        <v>76</v>
      </c>
      <c r="C67" s="162"/>
      <c r="D67" s="162"/>
      <c r="E67" s="162"/>
      <c r="F67" s="162"/>
      <c r="G67" s="162"/>
      <c r="H67" s="162"/>
      <c r="I67" s="162"/>
      <c r="J67" s="162"/>
      <c r="AZ67" s="161" t="str">
        <f>B67</f>
        <v>Pro vymezení množství stavebních prací, konstrukcí a dodávek nebo služeb je u každé položky uveden výkaz výměr s postupem výpočtu celkového množství.</v>
      </c>
    </row>
    <row r="68" spans="1:52" ht="25.5">
      <c r="B68" s="162" t="s">
        <v>77</v>
      </c>
      <c r="C68" s="162"/>
      <c r="D68" s="162"/>
      <c r="E68" s="162"/>
      <c r="F68" s="162"/>
      <c r="G68" s="162"/>
      <c r="H68" s="162"/>
      <c r="I68" s="162"/>
      <c r="J68" s="162"/>
      <c r="AZ68" s="161" t="str">
        <f>B68</f>
        <v>Ve výkazu výměr jsou použity tzv.proměnné-t.j. celková výměra, která je následně použita u více položek. Tyto proměnné jsou ve výpočtech vždy označeny velkými písmeny v uvozovkách: např "OMÍTKA".</v>
      </c>
    </row>
    <row r="70" spans="1:52">
      <c r="B70" s="162" t="s">
        <v>78</v>
      </c>
      <c r="C70" s="162"/>
      <c r="D70" s="162"/>
      <c r="E70" s="162"/>
      <c r="F70" s="162"/>
      <c r="G70" s="162"/>
      <c r="H70" s="162"/>
      <c r="I70" s="162"/>
      <c r="J70" s="162"/>
      <c r="AZ70" s="161" t="str">
        <f>B70</f>
        <v>Vedlejší rozpočtové nákldy</v>
      </c>
    </row>
    <row r="71" spans="1:52" ht="25.5">
      <c r="B71" s="162" t="s">
        <v>79</v>
      </c>
      <c r="C71" s="162"/>
      <c r="D71" s="162"/>
      <c r="E71" s="162"/>
      <c r="F71" s="162"/>
      <c r="G71" s="162"/>
      <c r="H71" s="162"/>
      <c r="I71" s="162"/>
      <c r="J71" s="162"/>
      <c r="AZ71" s="161" t="str">
        <f>B71</f>
        <v>Položka zařízení staveniště obsahuje náklady na vybavení objektů ZS, náklady na energie spotřebované dodavatelem v rámci provozu ZS, náklady na potřebný úklid v prostorách ZS.</v>
      </c>
    </row>
    <row r="74" spans="1:52" ht="15.75">
      <c r="B74" s="163" t="s">
        <v>80</v>
      </c>
    </row>
    <row r="76" spans="1:52" ht="25.5" customHeight="1">
      <c r="A76" s="164"/>
      <c r="B76" s="170" t="s">
        <v>16</v>
      </c>
      <c r="C76" s="170" t="s">
        <v>5</v>
      </c>
      <c r="D76" s="171"/>
      <c r="E76" s="171"/>
      <c r="F76" s="174" t="s">
        <v>81</v>
      </c>
      <c r="G76" s="174"/>
      <c r="H76" s="174"/>
      <c r="I76" s="175" t="s">
        <v>28</v>
      </c>
      <c r="J76" s="175"/>
    </row>
    <row r="77" spans="1:52" ht="25.5" customHeight="1">
      <c r="A77" s="165"/>
      <c r="B77" s="176" t="s">
        <v>82</v>
      </c>
      <c r="C77" s="177" t="s">
        <v>83</v>
      </c>
      <c r="D77" s="178"/>
      <c r="E77" s="178"/>
      <c r="F77" s="182" t="s">
        <v>23</v>
      </c>
      <c r="G77" s="183"/>
      <c r="H77" s="183"/>
      <c r="I77" s="184">
        <f>' Pol'!G8</f>
        <v>0</v>
      </c>
      <c r="J77" s="184"/>
    </row>
    <row r="78" spans="1:52" ht="25.5" customHeight="1">
      <c r="A78" s="165"/>
      <c r="B78" s="168" t="s">
        <v>84</v>
      </c>
      <c r="C78" s="167" t="s">
        <v>85</v>
      </c>
      <c r="D78" s="169"/>
      <c r="E78" s="169"/>
      <c r="F78" s="185" t="s">
        <v>23</v>
      </c>
      <c r="G78" s="186"/>
      <c r="H78" s="186"/>
      <c r="I78" s="187">
        <f>' Pol'!G21</f>
        <v>0</v>
      </c>
      <c r="J78" s="187"/>
    </row>
    <row r="79" spans="1:52" ht="25.5" customHeight="1">
      <c r="A79" s="165"/>
      <c r="B79" s="168" t="s">
        <v>86</v>
      </c>
      <c r="C79" s="167" t="s">
        <v>87</v>
      </c>
      <c r="D79" s="169"/>
      <c r="E79" s="169"/>
      <c r="F79" s="185" t="s">
        <v>23</v>
      </c>
      <c r="G79" s="186"/>
      <c r="H79" s="186"/>
      <c r="I79" s="187">
        <f>' Pol'!G35</f>
        <v>0</v>
      </c>
      <c r="J79" s="187"/>
    </row>
    <row r="80" spans="1:52" ht="25.5" customHeight="1">
      <c r="A80" s="165"/>
      <c r="B80" s="168" t="s">
        <v>88</v>
      </c>
      <c r="C80" s="167" t="s">
        <v>89</v>
      </c>
      <c r="D80" s="169"/>
      <c r="E80" s="169"/>
      <c r="F80" s="185" t="s">
        <v>23</v>
      </c>
      <c r="G80" s="186"/>
      <c r="H80" s="186"/>
      <c r="I80" s="187">
        <f>' Pol'!G52</f>
        <v>0</v>
      </c>
      <c r="J80" s="187"/>
    </row>
    <row r="81" spans="1:10" ht="25.5" customHeight="1">
      <c r="A81" s="165"/>
      <c r="B81" s="168" t="s">
        <v>90</v>
      </c>
      <c r="C81" s="167" t="s">
        <v>91</v>
      </c>
      <c r="D81" s="169"/>
      <c r="E81" s="169"/>
      <c r="F81" s="185" t="s">
        <v>23</v>
      </c>
      <c r="G81" s="186"/>
      <c r="H81" s="186"/>
      <c r="I81" s="187">
        <f>' Pol'!G61</f>
        <v>0</v>
      </c>
      <c r="J81" s="187"/>
    </row>
    <row r="82" spans="1:10" ht="25.5" customHeight="1">
      <c r="A82" s="165"/>
      <c r="B82" s="168" t="s">
        <v>92</v>
      </c>
      <c r="C82" s="167" t="s">
        <v>93</v>
      </c>
      <c r="D82" s="169"/>
      <c r="E82" s="169"/>
      <c r="F82" s="185" t="s">
        <v>23</v>
      </c>
      <c r="G82" s="186"/>
      <c r="H82" s="186"/>
      <c r="I82" s="187">
        <f>' Pol'!G64</f>
        <v>0</v>
      </c>
      <c r="J82" s="187"/>
    </row>
    <row r="83" spans="1:10" ht="25.5" customHeight="1">
      <c r="A83" s="165"/>
      <c r="B83" s="168" t="s">
        <v>94</v>
      </c>
      <c r="C83" s="167" t="s">
        <v>95</v>
      </c>
      <c r="D83" s="169"/>
      <c r="E83" s="169"/>
      <c r="F83" s="185" t="s">
        <v>23</v>
      </c>
      <c r="G83" s="186"/>
      <c r="H83" s="186"/>
      <c r="I83" s="187">
        <f>' Pol'!G151</f>
        <v>0</v>
      </c>
      <c r="J83" s="187"/>
    </row>
    <row r="84" spans="1:10" ht="25.5" customHeight="1">
      <c r="A84" s="165"/>
      <c r="B84" s="168" t="s">
        <v>96</v>
      </c>
      <c r="C84" s="167" t="s">
        <v>97</v>
      </c>
      <c r="D84" s="169"/>
      <c r="E84" s="169"/>
      <c r="F84" s="185" t="s">
        <v>23</v>
      </c>
      <c r="G84" s="186"/>
      <c r="H84" s="186"/>
      <c r="I84" s="187">
        <f>' Pol'!G170</f>
        <v>0</v>
      </c>
      <c r="J84" s="187"/>
    </row>
    <row r="85" spans="1:10" ht="25.5" customHeight="1">
      <c r="A85" s="165"/>
      <c r="B85" s="168" t="s">
        <v>98</v>
      </c>
      <c r="C85" s="167" t="s">
        <v>99</v>
      </c>
      <c r="D85" s="169"/>
      <c r="E85" s="169"/>
      <c r="F85" s="185" t="s">
        <v>23</v>
      </c>
      <c r="G85" s="186"/>
      <c r="H85" s="186"/>
      <c r="I85" s="187">
        <f>' Pol'!G176</f>
        <v>0</v>
      </c>
      <c r="J85" s="187"/>
    </row>
    <row r="86" spans="1:10" ht="25.5" customHeight="1">
      <c r="A86" s="165"/>
      <c r="B86" s="168" t="s">
        <v>100</v>
      </c>
      <c r="C86" s="167" t="s">
        <v>101</v>
      </c>
      <c r="D86" s="169"/>
      <c r="E86" s="169"/>
      <c r="F86" s="185" t="s">
        <v>23</v>
      </c>
      <c r="G86" s="186"/>
      <c r="H86" s="186"/>
      <c r="I86" s="187">
        <f>' Pol'!G190</f>
        <v>0</v>
      </c>
      <c r="J86" s="187"/>
    </row>
    <row r="87" spans="1:10" ht="25.5" customHeight="1">
      <c r="A87" s="165"/>
      <c r="B87" s="168" t="s">
        <v>102</v>
      </c>
      <c r="C87" s="167" t="s">
        <v>103</v>
      </c>
      <c r="D87" s="169"/>
      <c r="E87" s="169"/>
      <c r="F87" s="185" t="s">
        <v>23</v>
      </c>
      <c r="G87" s="186"/>
      <c r="H87" s="186"/>
      <c r="I87" s="187">
        <f>' Pol'!G205</f>
        <v>0</v>
      </c>
      <c r="J87" s="187"/>
    </row>
    <row r="88" spans="1:10" ht="25.5" customHeight="1">
      <c r="A88" s="165"/>
      <c r="B88" s="168" t="s">
        <v>104</v>
      </c>
      <c r="C88" s="167" t="s">
        <v>105</v>
      </c>
      <c r="D88" s="169"/>
      <c r="E88" s="169"/>
      <c r="F88" s="185" t="s">
        <v>24</v>
      </c>
      <c r="G88" s="186"/>
      <c r="H88" s="186"/>
      <c r="I88" s="187">
        <f>' Pol'!G207</f>
        <v>0</v>
      </c>
      <c r="J88" s="187"/>
    </row>
    <row r="89" spans="1:10" ht="25.5" customHeight="1">
      <c r="A89" s="165"/>
      <c r="B89" s="168" t="s">
        <v>106</v>
      </c>
      <c r="C89" s="167" t="s">
        <v>107</v>
      </c>
      <c r="D89" s="169"/>
      <c r="E89" s="169"/>
      <c r="F89" s="185" t="s">
        <v>24</v>
      </c>
      <c r="G89" s="186"/>
      <c r="H89" s="186"/>
      <c r="I89" s="187">
        <f>' Pol'!G215</f>
        <v>0</v>
      </c>
      <c r="J89" s="187"/>
    </row>
    <row r="90" spans="1:10" ht="25.5" customHeight="1">
      <c r="A90" s="165"/>
      <c r="B90" s="168" t="s">
        <v>108</v>
      </c>
      <c r="C90" s="167" t="s">
        <v>109</v>
      </c>
      <c r="D90" s="169"/>
      <c r="E90" s="169"/>
      <c r="F90" s="185" t="s">
        <v>24</v>
      </c>
      <c r="G90" s="186"/>
      <c r="H90" s="186"/>
      <c r="I90" s="187">
        <f>' Pol'!G256</f>
        <v>0</v>
      </c>
      <c r="J90" s="187"/>
    </row>
    <row r="91" spans="1:10" ht="25.5" customHeight="1">
      <c r="A91" s="165"/>
      <c r="B91" s="168" t="s">
        <v>110</v>
      </c>
      <c r="C91" s="167" t="s">
        <v>111</v>
      </c>
      <c r="D91" s="169"/>
      <c r="E91" s="169"/>
      <c r="F91" s="185" t="s">
        <v>25</v>
      </c>
      <c r="G91" s="186"/>
      <c r="H91" s="186"/>
      <c r="I91" s="187">
        <f>' Pol'!G265</f>
        <v>0</v>
      </c>
      <c r="J91" s="187"/>
    </row>
    <row r="92" spans="1:10" ht="25.5" customHeight="1">
      <c r="A92" s="165"/>
      <c r="B92" s="179" t="s">
        <v>112</v>
      </c>
      <c r="C92" s="180" t="s">
        <v>26</v>
      </c>
      <c r="D92" s="181"/>
      <c r="E92" s="181"/>
      <c r="F92" s="188" t="s">
        <v>112</v>
      </c>
      <c r="G92" s="189"/>
      <c r="H92" s="189"/>
      <c r="I92" s="190">
        <f>' Pol'!G283</f>
        <v>0</v>
      </c>
      <c r="J92" s="190"/>
    </row>
    <row r="93" spans="1:10" ht="25.5" customHeight="1">
      <c r="A93" s="166"/>
      <c r="B93" s="172" t="s">
        <v>1</v>
      </c>
      <c r="C93" s="172"/>
      <c r="D93" s="173"/>
      <c r="E93" s="173"/>
      <c r="F93" s="191"/>
      <c r="G93" s="192"/>
      <c r="H93" s="192"/>
      <c r="I93" s="193">
        <f>SUM(I77:I92)</f>
        <v>0</v>
      </c>
      <c r="J93" s="193"/>
    </row>
    <row r="94" spans="1:10">
      <c r="F94" s="194"/>
      <c r="G94" s="130"/>
      <c r="H94" s="194"/>
      <c r="I94" s="130"/>
      <c r="J94" s="130"/>
    </row>
    <row r="95" spans="1:10">
      <c r="F95" s="194"/>
      <c r="G95" s="130"/>
      <c r="H95" s="194"/>
      <c r="I95" s="130"/>
      <c r="J95" s="130"/>
    </row>
    <row r="96" spans="1:10">
      <c r="F96" s="194"/>
      <c r="G96" s="130"/>
      <c r="H96" s="194"/>
      <c r="I96" s="130"/>
      <c r="J96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I91:J91"/>
    <mergeCell ref="C91:E91"/>
    <mergeCell ref="I92:J92"/>
    <mergeCell ref="C92:E92"/>
    <mergeCell ref="I93:J93"/>
    <mergeCell ref="I88:J88"/>
    <mergeCell ref="C88:E88"/>
    <mergeCell ref="I89:J89"/>
    <mergeCell ref="C89:E89"/>
    <mergeCell ref="I90:J90"/>
    <mergeCell ref="C90:E90"/>
    <mergeCell ref="I85:J85"/>
    <mergeCell ref="C85:E85"/>
    <mergeCell ref="I86:J86"/>
    <mergeCell ref="C86:E86"/>
    <mergeCell ref="I87:J87"/>
    <mergeCell ref="C87:E87"/>
    <mergeCell ref="I82:J82"/>
    <mergeCell ref="C82:E82"/>
    <mergeCell ref="I83:J83"/>
    <mergeCell ref="C83:E83"/>
    <mergeCell ref="I84:J84"/>
    <mergeCell ref="C84:E84"/>
    <mergeCell ref="I79:J79"/>
    <mergeCell ref="C79:E79"/>
    <mergeCell ref="I80:J80"/>
    <mergeCell ref="C80:E80"/>
    <mergeCell ref="I81:J81"/>
    <mergeCell ref="C81:E81"/>
    <mergeCell ref="B71:J71"/>
    <mergeCell ref="I76:J76"/>
    <mergeCell ref="I77:J77"/>
    <mergeCell ref="C77:E77"/>
    <mergeCell ref="I78:J78"/>
    <mergeCell ref="C78:E78"/>
    <mergeCell ref="B63:J63"/>
    <mergeCell ref="B64:J64"/>
    <mergeCell ref="B66:J66"/>
    <mergeCell ref="B67:J67"/>
    <mergeCell ref="B68:J68"/>
    <mergeCell ref="B70:J70"/>
    <mergeCell ref="B56:J56"/>
    <mergeCell ref="B58:J58"/>
    <mergeCell ref="B59:J59"/>
    <mergeCell ref="B60:J60"/>
    <mergeCell ref="B61:J61"/>
    <mergeCell ref="B62:J62"/>
    <mergeCell ref="B48:J48"/>
    <mergeCell ref="B50:J50"/>
    <mergeCell ref="B51:J51"/>
    <mergeCell ref="B52:J52"/>
    <mergeCell ref="B54:J54"/>
    <mergeCell ref="B55:J55"/>
    <mergeCell ref="C39:E39"/>
    <mergeCell ref="B40:E40"/>
    <mergeCell ref="B43:J43"/>
    <mergeCell ref="B45:J45"/>
    <mergeCell ref="B46:J46"/>
    <mergeCell ref="B47:J47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99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115</v>
      </c>
    </row>
    <row r="2" spans="1:60" ht="24.95" customHeight="1">
      <c r="A2" s="204" t="s">
        <v>114</v>
      </c>
      <c r="B2" s="198"/>
      <c r="C2" s="199" t="s">
        <v>47</v>
      </c>
      <c r="D2" s="200"/>
      <c r="E2" s="200"/>
      <c r="F2" s="200"/>
      <c r="G2" s="206"/>
      <c r="AE2" t="s">
        <v>116</v>
      </c>
    </row>
    <row r="3" spans="1:60" ht="24.95" customHeight="1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117</v>
      </c>
    </row>
    <row r="4" spans="1:60" ht="24.95" hidden="1" customHeight="1">
      <c r="A4" s="205" t="s">
        <v>8</v>
      </c>
      <c r="B4" s="203"/>
      <c r="C4" s="201"/>
      <c r="D4" s="202"/>
      <c r="E4" s="202"/>
      <c r="F4" s="202"/>
      <c r="G4" s="207"/>
      <c r="AE4" t="s">
        <v>118</v>
      </c>
    </row>
    <row r="5" spans="1:60" hidden="1">
      <c r="A5" s="208" t="s">
        <v>119</v>
      </c>
      <c r="B5" s="209"/>
      <c r="C5" s="210"/>
      <c r="D5" s="211"/>
      <c r="E5" s="211"/>
      <c r="F5" s="211"/>
      <c r="G5" s="212"/>
      <c r="AE5" t="s">
        <v>120</v>
      </c>
    </row>
    <row r="7" spans="1:60" ht="38.25">
      <c r="A7" s="218" t="s">
        <v>121</v>
      </c>
      <c r="B7" s="219" t="s">
        <v>122</v>
      </c>
      <c r="C7" s="219" t="s">
        <v>123</v>
      </c>
      <c r="D7" s="218" t="s">
        <v>124</v>
      </c>
      <c r="E7" s="218" t="s">
        <v>125</v>
      </c>
      <c r="F7" s="213" t="s">
        <v>126</v>
      </c>
      <c r="G7" s="243" t="s">
        <v>28</v>
      </c>
      <c r="H7" s="244" t="s">
        <v>29</v>
      </c>
      <c r="I7" s="244" t="s">
        <v>127</v>
      </c>
      <c r="J7" s="244" t="s">
        <v>30</v>
      </c>
      <c r="K7" s="244" t="s">
        <v>128</v>
      </c>
      <c r="L7" s="244" t="s">
        <v>129</v>
      </c>
      <c r="M7" s="244" t="s">
        <v>130</v>
      </c>
      <c r="N7" s="244" t="s">
        <v>131</v>
      </c>
      <c r="O7" s="244" t="s">
        <v>132</v>
      </c>
      <c r="P7" s="244" t="s">
        <v>133</v>
      </c>
      <c r="Q7" s="244" t="s">
        <v>134</v>
      </c>
      <c r="R7" s="244" t="s">
        <v>135</v>
      </c>
      <c r="S7" s="244" t="s">
        <v>136</v>
      </c>
      <c r="T7" s="244" t="s">
        <v>137</v>
      </c>
      <c r="U7" s="221" t="s">
        <v>138</v>
      </c>
    </row>
    <row r="8" spans="1:60">
      <c r="A8" s="245" t="s">
        <v>139</v>
      </c>
      <c r="B8" s="246" t="s">
        <v>82</v>
      </c>
      <c r="C8" s="247" t="s">
        <v>83</v>
      </c>
      <c r="D8" s="220"/>
      <c r="E8" s="248"/>
      <c r="F8" s="249"/>
      <c r="G8" s="249">
        <f>SUMIF(AE9:AE20,"&lt;&gt;NOR",G9:G20)</f>
        <v>0</v>
      </c>
      <c r="H8" s="249"/>
      <c r="I8" s="249">
        <f>SUM(I9:I20)</f>
        <v>0</v>
      </c>
      <c r="J8" s="249"/>
      <c r="K8" s="249">
        <f>SUM(K9:K20)</f>
        <v>0</v>
      </c>
      <c r="L8" s="249"/>
      <c r="M8" s="249">
        <f>SUM(M9:M20)</f>
        <v>0</v>
      </c>
      <c r="N8" s="220"/>
      <c r="O8" s="220">
        <f>SUM(O9:O20)</f>
        <v>0</v>
      </c>
      <c r="P8" s="220"/>
      <c r="Q8" s="220">
        <f>SUM(Q9:Q20)</f>
        <v>0</v>
      </c>
      <c r="R8" s="220"/>
      <c r="S8" s="220"/>
      <c r="T8" s="245"/>
      <c r="U8" s="220">
        <f>SUM(U9:U20)</f>
        <v>18.73</v>
      </c>
      <c r="AE8" t="s">
        <v>140</v>
      </c>
    </row>
    <row r="9" spans="1:60" outlineLevel="1">
      <c r="A9" s="215">
        <v>1</v>
      </c>
      <c r="B9" s="222" t="s">
        <v>141</v>
      </c>
      <c r="C9" s="271" t="s">
        <v>142</v>
      </c>
      <c r="D9" s="224" t="s">
        <v>143</v>
      </c>
      <c r="E9" s="232">
        <v>3.99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3.53</v>
      </c>
      <c r="U9" s="224">
        <f>ROUND(E9*T9,2)</f>
        <v>14.08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144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15"/>
      <c r="B10" s="222"/>
      <c r="C10" s="272" t="s">
        <v>145</v>
      </c>
      <c r="D10" s="226"/>
      <c r="E10" s="233"/>
      <c r="F10" s="239"/>
      <c r="G10" s="239"/>
      <c r="H10" s="239"/>
      <c r="I10" s="239"/>
      <c r="J10" s="239"/>
      <c r="K10" s="239"/>
      <c r="L10" s="239"/>
      <c r="M10" s="239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146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15"/>
      <c r="B11" s="222"/>
      <c r="C11" s="272" t="s">
        <v>147</v>
      </c>
      <c r="D11" s="226"/>
      <c r="E11" s="233"/>
      <c r="F11" s="239"/>
      <c r="G11" s="239"/>
      <c r="H11" s="239"/>
      <c r="I11" s="239"/>
      <c r="J11" s="239"/>
      <c r="K11" s="239"/>
      <c r="L11" s="239"/>
      <c r="M11" s="239"/>
      <c r="N11" s="224"/>
      <c r="O11" s="224"/>
      <c r="P11" s="224"/>
      <c r="Q11" s="224"/>
      <c r="R11" s="224"/>
      <c r="S11" s="224"/>
      <c r="T11" s="225"/>
      <c r="U11" s="224"/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146</v>
      </c>
      <c r="AF11" s="214">
        <v>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15"/>
      <c r="B12" s="222"/>
      <c r="C12" s="272" t="s">
        <v>148</v>
      </c>
      <c r="D12" s="226"/>
      <c r="E12" s="233">
        <v>3.99</v>
      </c>
      <c r="F12" s="239"/>
      <c r="G12" s="239"/>
      <c r="H12" s="239"/>
      <c r="I12" s="239"/>
      <c r="J12" s="239"/>
      <c r="K12" s="239"/>
      <c r="L12" s="239"/>
      <c r="M12" s="239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146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15">
        <v>2</v>
      </c>
      <c r="B13" s="222" t="s">
        <v>149</v>
      </c>
      <c r="C13" s="271" t="s">
        <v>150</v>
      </c>
      <c r="D13" s="224" t="s">
        <v>143</v>
      </c>
      <c r="E13" s="232">
        <v>1.9950000000000001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15</v>
      </c>
      <c r="M13" s="239">
        <f>G13*(1+L13/100)</f>
        <v>0</v>
      </c>
      <c r="N13" s="224">
        <v>0</v>
      </c>
      <c r="O13" s="224">
        <f>ROUND(E13*N13,5)</f>
        <v>0</v>
      </c>
      <c r="P13" s="224">
        <v>0</v>
      </c>
      <c r="Q13" s="224">
        <f>ROUND(E13*P13,5)</f>
        <v>0</v>
      </c>
      <c r="R13" s="224"/>
      <c r="S13" s="224"/>
      <c r="T13" s="225">
        <v>2.19</v>
      </c>
      <c r="U13" s="224">
        <f>ROUND(E13*T13,2)</f>
        <v>4.37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144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15"/>
      <c r="B14" s="222"/>
      <c r="C14" s="272" t="s">
        <v>151</v>
      </c>
      <c r="D14" s="226"/>
      <c r="E14" s="233"/>
      <c r="F14" s="239"/>
      <c r="G14" s="239"/>
      <c r="H14" s="239"/>
      <c r="I14" s="239"/>
      <c r="J14" s="239"/>
      <c r="K14" s="239"/>
      <c r="L14" s="239"/>
      <c r="M14" s="239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146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15"/>
      <c r="B15" s="222"/>
      <c r="C15" s="272" t="s">
        <v>152</v>
      </c>
      <c r="D15" s="226"/>
      <c r="E15" s="233">
        <v>1.9950000000000001</v>
      </c>
      <c r="F15" s="239"/>
      <c r="G15" s="239"/>
      <c r="H15" s="239"/>
      <c r="I15" s="239"/>
      <c r="J15" s="239"/>
      <c r="K15" s="239"/>
      <c r="L15" s="239"/>
      <c r="M15" s="239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146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15">
        <v>3</v>
      </c>
      <c r="B16" s="222" t="s">
        <v>153</v>
      </c>
      <c r="C16" s="271" t="s">
        <v>154</v>
      </c>
      <c r="D16" s="224" t="s">
        <v>143</v>
      </c>
      <c r="E16" s="232">
        <v>1.9950000000000001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15</v>
      </c>
      <c r="M16" s="239">
        <f>G16*(1+L16/100)</f>
        <v>0</v>
      </c>
      <c r="N16" s="224">
        <v>0</v>
      </c>
      <c r="O16" s="224">
        <f>ROUND(E16*N16,5)</f>
        <v>0</v>
      </c>
      <c r="P16" s="224">
        <v>0</v>
      </c>
      <c r="Q16" s="224">
        <f>ROUND(E16*P16,5)</f>
        <v>0</v>
      </c>
      <c r="R16" s="224"/>
      <c r="S16" s="224"/>
      <c r="T16" s="225">
        <v>8.6999999999999994E-2</v>
      </c>
      <c r="U16" s="224">
        <f>ROUND(E16*T16,2)</f>
        <v>0.17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144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15">
        <v>4</v>
      </c>
      <c r="B17" s="222" t="s">
        <v>155</v>
      </c>
      <c r="C17" s="271" t="s">
        <v>156</v>
      </c>
      <c r="D17" s="224" t="s">
        <v>143</v>
      </c>
      <c r="E17" s="232">
        <v>1.9950000000000001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15</v>
      </c>
      <c r="M17" s="239">
        <f>G17*(1+L17/100)</f>
        <v>0</v>
      </c>
      <c r="N17" s="224">
        <v>0</v>
      </c>
      <c r="O17" s="224">
        <f>ROUND(E17*N17,5)</f>
        <v>0</v>
      </c>
      <c r="P17" s="224">
        <v>0</v>
      </c>
      <c r="Q17" s="224">
        <f>ROUND(E17*P17,5)</f>
        <v>0</v>
      </c>
      <c r="R17" s="224"/>
      <c r="S17" s="224"/>
      <c r="T17" s="225">
        <v>4.2999999999999997E-2</v>
      </c>
      <c r="U17" s="224">
        <f>ROUND(E17*T17,2)</f>
        <v>0.09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144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15">
        <v>5</v>
      </c>
      <c r="B18" s="222" t="s">
        <v>157</v>
      </c>
      <c r="C18" s="271" t="s">
        <v>158</v>
      </c>
      <c r="D18" s="224" t="s">
        <v>143</v>
      </c>
      <c r="E18" s="232">
        <v>1.9950000000000001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15</v>
      </c>
      <c r="M18" s="239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1.0999999999999999E-2</v>
      </c>
      <c r="U18" s="224">
        <f>ROUND(E18*T18,2)</f>
        <v>0.02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144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15">
        <v>6</v>
      </c>
      <c r="B19" s="222" t="s">
        <v>159</v>
      </c>
      <c r="C19" s="271" t="s">
        <v>160</v>
      </c>
      <c r="D19" s="224" t="s">
        <v>161</v>
      </c>
      <c r="E19" s="232">
        <v>3.5910000000000002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15</v>
      </c>
      <c r="M19" s="239">
        <f>G19*(1+L19/100)</f>
        <v>0</v>
      </c>
      <c r="N19" s="224">
        <v>0</v>
      </c>
      <c r="O19" s="224">
        <f>ROUND(E19*N19,5)</f>
        <v>0</v>
      </c>
      <c r="P19" s="224">
        <v>0</v>
      </c>
      <c r="Q19" s="224">
        <f>ROUND(E19*P19,5)</f>
        <v>0</v>
      </c>
      <c r="R19" s="224"/>
      <c r="S19" s="224"/>
      <c r="T19" s="225">
        <v>0</v>
      </c>
      <c r="U19" s="224">
        <f>ROUND(E19*T19,2)</f>
        <v>0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144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15"/>
      <c r="B20" s="222"/>
      <c r="C20" s="272" t="s">
        <v>162</v>
      </c>
      <c r="D20" s="226"/>
      <c r="E20" s="233">
        <v>3.5910000000000002</v>
      </c>
      <c r="F20" s="239"/>
      <c r="G20" s="239"/>
      <c r="H20" s="239"/>
      <c r="I20" s="239"/>
      <c r="J20" s="239"/>
      <c r="K20" s="239"/>
      <c r="L20" s="239"/>
      <c r="M20" s="239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146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>
      <c r="A21" s="216" t="s">
        <v>139</v>
      </c>
      <c r="B21" s="223" t="s">
        <v>84</v>
      </c>
      <c r="C21" s="273" t="s">
        <v>85</v>
      </c>
      <c r="D21" s="227"/>
      <c r="E21" s="234"/>
      <c r="F21" s="240"/>
      <c r="G21" s="240">
        <f>SUMIF(AE22:AE34,"&lt;&gt;NOR",G22:G34)</f>
        <v>0</v>
      </c>
      <c r="H21" s="240"/>
      <c r="I21" s="240">
        <f>SUM(I22:I34)</f>
        <v>0</v>
      </c>
      <c r="J21" s="240"/>
      <c r="K21" s="240">
        <f>SUM(K22:K34)</f>
        <v>0</v>
      </c>
      <c r="L21" s="240"/>
      <c r="M21" s="240">
        <f>SUM(M22:M34)</f>
        <v>0</v>
      </c>
      <c r="N21" s="227"/>
      <c r="O21" s="227">
        <f>SUM(O22:O34)</f>
        <v>5.7286900000000003</v>
      </c>
      <c r="P21" s="227"/>
      <c r="Q21" s="227">
        <f>SUM(Q22:Q34)</f>
        <v>0</v>
      </c>
      <c r="R21" s="227"/>
      <c r="S21" s="227"/>
      <c r="T21" s="228"/>
      <c r="U21" s="227">
        <f>SUM(U22:U34)</f>
        <v>6.9899999999999993</v>
      </c>
      <c r="AE21" t="s">
        <v>140</v>
      </c>
    </row>
    <row r="22" spans="1:60" outlineLevel="1">
      <c r="A22" s="215">
        <v>7</v>
      </c>
      <c r="B22" s="222" t="s">
        <v>163</v>
      </c>
      <c r="C22" s="271" t="s">
        <v>164</v>
      </c>
      <c r="D22" s="224" t="s">
        <v>165</v>
      </c>
      <c r="E22" s="232">
        <v>6.65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15</v>
      </c>
      <c r="M22" s="239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0.35</v>
      </c>
      <c r="U22" s="224">
        <f>ROUND(E22*T22,2)</f>
        <v>2.33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144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15"/>
      <c r="B23" s="222"/>
      <c r="C23" s="272" t="s">
        <v>151</v>
      </c>
      <c r="D23" s="226"/>
      <c r="E23" s="233"/>
      <c r="F23" s="239"/>
      <c r="G23" s="239"/>
      <c r="H23" s="239"/>
      <c r="I23" s="239"/>
      <c r="J23" s="239"/>
      <c r="K23" s="239"/>
      <c r="L23" s="239"/>
      <c r="M23" s="239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146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>
      <c r="A24" s="215"/>
      <c r="B24" s="222"/>
      <c r="C24" s="272" t="s">
        <v>166</v>
      </c>
      <c r="D24" s="226"/>
      <c r="E24" s="233"/>
      <c r="F24" s="239"/>
      <c r="G24" s="239"/>
      <c r="H24" s="239"/>
      <c r="I24" s="239"/>
      <c r="J24" s="239"/>
      <c r="K24" s="239"/>
      <c r="L24" s="239"/>
      <c r="M24" s="239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146</v>
      </c>
      <c r="AF24" s="214">
        <v>0</v>
      </c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15"/>
      <c r="B25" s="222"/>
      <c r="C25" s="272" t="s">
        <v>167</v>
      </c>
      <c r="D25" s="226"/>
      <c r="E25" s="233">
        <v>6.65</v>
      </c>
      <c r="F25" s="239"/>
      <c r="G25" s="239"/>
      <c r="H25" s="239"/>
      <c r="I25" s="239"/>
      <c r="J25" s="239"/>
      <c r="K25" s="239"/>
      <c r="L25" s="239"/>
      <c r="M25" s="239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146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15">
        <v>8</v>
      </c>
      <c r="B26" s="222" t="s">
        <v>168</v>
      </c>
      <c r="C26" s="271" t="s">
        <v>169</v>
      </c>
      <c r="D26" s="224" t="s">
        <v>165</v>
      </c>
      <c r="E26" s="232">
        <v>6.65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15</v>
      </c>
      <c r="M26" s="239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0.53</v>
      </c>
      <c r="U26" s="224">
        <f>ROUND(E26*T26,2)</f>
        <v>3.52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144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>
      <c r="A27" s="215">
        <v>9</v>
      </c>
      <c r="B27" s="222" t="s">
        <v>170</v>
      </c>
      <c r="C27" s="271" t="s">
        <v>171</v>
      </c>
      <c r="D27" s="224" t="s">
        <v>172</v>
      </c>
      <c r="E27" s="232">
        <v>13.3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15</v>
      </c>
      <c r="M27" s="239">
        <f>G27*(1+L27/100)</f>
        <v>0</v>
      </c>
      <c r="N27" s="224">
        <v>0.43025000000000002</v>
      </c>
      <c r="O27" s="224">
        <f>ROUND(E27*N27,5)</f>
        <v>5.7223300000000004</v>
      </c>
      <c r="P27" s="224">
        <v>0</v>
      </c>
      <c r="Q27" s="224">
        <f>ROUND(E27*P27,5)</f>
        <v>0</v>
      </c>
      <c r="R27" s="224"/>
      <c r="S27" s="224"/>
      <c r="T27" s="225">
        <v>0</v>
      </c>
      <c r="U27" s="224">
        <f>ROUND(E27*T27,2)</f>
        <v>0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173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15"/>
      <c r="B28" s="222"/>
      <c r="C28" s="272" t="s">
        <v>174</v>
      </c>
      <c r="D28" s="226"/>
      <c r="E28" s="233"/>
      <c r="F28" s="239"/>
      <c r="G28" s="239"/>
      <c r="H28" s="239"/>
      <c r="I28" s="239"/>
      <c r="J28" s="239"/>
      <c r="K28" s="239"/>
      <c r="L28" s="239"/>
      <c r="M28" s="239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146</v>
      </c>
      <c r="AF28" s="214">
        <v>0</v>
      </c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15"/>
      <c r="B29" s="222"/>
      <c r="C29" s="272" t="s">
        <v>175</v>
      </c>
      <c r="D29" s="226"/>
      <c r="E29" s="233">
        <v>13.3</v>
      </c>
      <c r="F29" s="239"/>
      <c r="G29" s="239"/>
      <c r="H29" s="239"/>
      <c r="I29" s="239"/>
      <c r="J29" s="239"/>
      <c r="K29" s="239"/>
      <c r="L29" s="239"/>
      <c r="M29" s="239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146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15">
        <v>10</v>
      </c>
      <c r="B30" s="222" t="s">
        <v>176</v>
      </c>
      <c r="C30" s="271" t="s">
        <v>177</v>
      </c>
      <c r="D30" s="224" t="s">
        <v>165</v>
      </c>
      <c r="E30" s="232">
        <v>12.72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15</v>
      </c>
      <c r="M30" s="239">
        <f>G30*(1+L30/100)</f>
        <v>0</v>
      </c>
      <c r="N30" s="224">
        <v>5.0000000000000001E-4</v>
      </c>
      <c r="O30" s="224">
        <f>ROUND(E30*N30,5)</f>
        <v>6.3600000000000002E-3</v>
      </c>
      <c r="P30" s="224">
        <v>0</v>
      </c>
      <c r="Q30" s="224">
        <f>ROUND(E30*P30,5)</f>
        <v>0</v>
      </c>
      <c r="R30" s="224"/>
      <c r="S30" s="224"/>
      <c r="T30" s="225">
        <v>0.09</v>
      </c>
      <c r="U30" s="224">
        <f>ROUND(E30*T30,2)</f>
        <v>1.1399999999999999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144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15"/>
      <c r="B31" s="222"/>
      <c r="C31" s="272" t="s">
        <v>178</v>
      </c>
      <c r="D31" s="226"/>
      <c r="E31" s="233"/>
      <c r="F31" s="239"/>
      <c r="G31" s="239"/>
      <c r="H31" s="239"/>
      <c r="I31" s="239"/>
      <c r="J31" s="239"/>
      <c r="K31" s="239"/>
      <c r="L31" s="239"/>
      <c r="M31" s="239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146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>
      <c r="A32" s="215"/>
      <c r="B32" s="222"/>
      <c r="C32" s="272" t="s">
        <v>179</v>
      </c>
      <c r="D32" s="226"/>
      <c r="E32" s="233"/>
      <c r="F32" s="239"/>
      <c r="G32" s="239"/>
      <c r="H32" s="239"/>
      <c r="I32" s="239"/>
      <c r="J32" s="239"/>
      <c r="K32" s="239"/>
      <c r="L32" s="239"/>
      <c r="M32" s="239"/>
      <c r="N32" s="224"/>
      <c r="O32" s="224"/>
      <c r="P32" s="224"/>
      <c r="Q32" s="224"/>
      <c r="R32" s="224"/>
      <c r="S32" s="224"/>
      <c r="T32" s="225"/>
      <c r="U32" s="224"/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146</v>
      </c>
      <c r="AF32" s="214">
        <v>0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15"/>
      <c r="B33" s="222"/>
      <c r="C33" s="272" t="s">
        <v>180</v>
      </c>
      <c r="D33" s="226"/>
      <c r="E33" s="233">
        <v>6.07</v>
      </c>
      <c r="F33" s="239"/>
      <c r="G33" s="239"/>
      <c r="H33" s="239"/>
      <c r="I33" s="239"/>
      <c r="J33" s="239"/>
      <c r="K33" s="239"/>
      <c r="L33" s="239"/>
      <c r="M33" s="239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146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15"/>
      <c r="B34" s="222"/>
      <c r="C34" s="272" t="s">
        <v>181</v>
      </c>
      <c r="D34" s="226"/>
      <c r="E34" s="233">
        <v>6.65</v>
      </c>
      <c r="F34" s="239"/>
      <c r="G34" s="239"/>
      <c r="H34" s="239"/>
      <c r="I34" s="239"/>
      <c r="J34" s="239"/>
      <c r="K34" s="239"/>
      <c r="L34" s="239"/>
      <c r="M34" s="239"/>
      <c r="N34" s="224"/>
      <c r="O34" s="224"/>
      <c r="P34" s="224"/>
      <c r="Q34" s="224"/>
      <c r="R34" s="224"/>
      <c r="S34" s="224"/>
      <c r="T34" s="225"/>
      <c r="U34" s="224"/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146</v>
      </c>
      <c r="AF34" s="214">
        <v>0</v>
      </c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>
      <c r="A35" s="216" t="s">
        <v>139</v>
      </c>
      <c r="B35" s="223" t="s">
        <v>86</v>
      </c>
      <c r="C35" s="273" t="s">
        <v>87</v>
      </c>
      <c r="D35" s="227"/>
      <c r="E35" s="234"/>
      <c r="F35" s="240"/>
      <c r="G35" s="240">
        <f>SUMIF(AE36:AE51,"&lt;&gt;NOR",G36:G51)</f>
        <v>0</v>
      </c>
      <c r="H35" s="240"/>
      <c r="I35" s="240">
        <f>SUM(I36:I51)</f>
        <v>0</v>
      </c>
      <c r="J35" s="240"/>
      <c r="K35" s="240">
        <f>SUM(K36:K51)</f>
        <v>0</v>
      </c>
      <c r="L35" s="240"/>
      <c r="M35" s="240">
        <f>SUM(M36:M51)</f>
        <v>0</v>
      </c>
      <c r="N35" s="227"/>
      <c r="O35" s="227">
        <f>SUM(O36:O51)</f>
        <v>3.7220899999999997</v>
      </c>
      <c r="P35" s="227"/>
      <c r="Q35" s="227">
        <f>SUM(Q36:Q51)</f>
        <v>0</v>
      </c>
      <c r="R35" s="227"/>
      <c r="S35" s="227"/>
      <c r="T35" s="228"/>
      <c r="U35" s="227">
        <f>SUM(U36:U51)</f>
        <v>64.64</v>
      </c>
      <c r="AE35" t="s">
        <v>140</v>
      </c>
    </row>
    <row r="36" spans="1:60" outlineLevel="1">
      <c r="A36" s="215">
        <v>11</v>
      </c>
      <c r="B36" s="222" t="s">
        <v>182</v>
      </c>
      <c r="C36" s="271" t="s">
        <v>183</v>
      </c>
      <c r="D36" s="224" t="s">
        <v>165</v>
      </c>
      <c r="E36" s="232">
        <v>137.47760000000002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15</v>
      </c>
      <c r="M36" s="239">
        <f>G36*(1+L36/100)</f>
        <v>0</v>
      </c>
      <c r="N36" s="224">
        <v>2.375E-2</v>
      </c>
      <c r="O36" s="224">
        <f>ROUND(E36*N36,5)</f>
        <v>3.2650899999999998</v>
      </c>
      <c r="P36" s="224">
        <v>0</v>
      </c>
      <c r="Q36" s="224">
        <f>ROUND(E36*P36,5)</f>
        <v>0</v>
      </c>
      <c r="R36" s="224"/>
      <c r="S36" s="224"/>
      <c r="T36" s="225">
        <v>0.44</v>
      </c>
      <c r="U36" s="224">
        <f>ROUND(E36*T36,2)</f>
        <v>60.49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144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>
      <c r="A37" s="215"/>
      <c r="B37" s="222"/>
      <c r="C37" s="272" t="s">
        <v>184</v>
      </c>
      <c r="D37" s="226"/>
      <c r="E37" s="233"/>
      <c r="F37" s="239"/>
      <c r="G37" s="239"/>
      <c r="H37" s="239"/>
      <c r="I37" s="239"/>
      <c r="J37" s="239"/>
      <c r="K37" s="239"/>
      <c r="L37" s="239"/>
      <c r="M37" s="239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146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15"/>
      <c r="B38" s="222"/>
      <c r="C38" s="272" t="s">
        <v>185</v>
      </c>
      <c r="D38" s="226"/>
      <c r="E38" s="233"/>
      <c r="F38" s="239"/>
      <c r="G38" s="239"/>
      <c r="H38" s="239"/>
      <c r="I38" s="239"/>
      <c r="J38" s="239"/>
      <c r="K38" s="239"/>
      <c r="L38" s="239"/>
      <c r="M38" s="239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146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15"/>
      <c r="B39" s="222"/>
      <c r="C39" s="272" t="s">
        <v>186</v>
      </c>
      <c r="D39" s="226"/>
      <c r="E39" s="233"/>
      <c r="F39" s="239"/>
      <c r="G39" s="239"/>
      <c r="H39" s="239"/>
      <c r="I39" s="239"/>
      <c r="J39" s="239"/>
      <c r="K39" s="239"/>
      <c r="L39" s="239"/>
      <c r="M39" s="239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146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15"/>
      <c r="B40" s="222"/>
      <c r="C40" s="272" t="s">
        <v>187</v>
      </c>
      <c r="D40" s="226"/>
      <c r="E40" s="233">
        <v>160.53100000000001</v>
      </c>
      <c r="F40" s="239"/>
      <c r="G40" s="239"/>
      <c r="H40" s="239"/>
      <c r="I40" s="239"/>
      <c r="J40" s="239"/>
      <c r="K40" s="239"/>
      <c r="L40" s="239"/>
      <c r="M40" s="239"/>
      <c r="N40" s="224"/>
      <c r="O40" s="224"/>
      <c r="P40" s="224"/>
      <c r="Q40" s="224"/>
      <c r="R40" s="224"/>
      <c r="S40" s="224"/>
      <c r="T40" s="225"/>
      <c r="U40" s="224"/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146</v>
      </c>
      <c r="AF40" s="214">
        <v>0</v>
      </c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15"/>
      <c r="B41" s="222"/>
      <c r="C41" s="272" t="s">
        <v>188</v>
      </c>
      <c r="D41" s="226"/>
      <c r="E41" s="233"/>
      <c r="F41" s="239"/>
      <c r="G41" s="239"/>
      <c r="H41" s="239"/>
      <c r="I41" s="239"/>
      <c r="J41" s="239"/>
      <c r="K41" s="239"/>
      <c r="L41" s="239"/>
      <c r="M41" s="239"/>
      <c r="N41" s="224"/>
      <c r="O41" s="224"/>
      <c r="P41" s="224"/>
      <c r="Q41" s="224"/>
      <c r="R41" s="224"/>
      <c r="S41" s="224"/>
      <c r="T41" s="225"/>
      <c r="U41" s="224"/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146</v>
      </c>
      <c r="AF41" s="214">
        <v>0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15"/>
      <c r="B42" s="222"/>
      <c r="C42" s="274" t="s">
        <v>189</v>
      </c>
      <c r="D42" s="229"/>
      <c r="E42" s="235"/>
      <c r="F42" s="239"/>
      <c r="G42" s="239"/>
      <c r="H42" s="239"/>
      <c r="I42" s="239"/>
      <c r="J42" s="239"/>
      <c r="K42" s="239"/>
      <c r="L42" s="239"/>
      <c r="M42" s="239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146</v>
      </c>
      <c r="AF42" s="214">
        <v>2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15"/>
      <c r="B43" s="222"/>
      <c r="C43" s="275" t="s">
        <v>190</v>
      </c>
      <c r="D43" s="229"/>
      <c r="E43" s="235">
        <v>2.8883999999999999</v>
      </c>
      <c r="F43" s="239"/>
      <c r="G43" s="239"/>
      <c r="H43" s="239"/>
      <c r="I43" s="239"/>
      <c r="J43" s="239"/>
      <c r="K43" s="239"/>
      <c r="L43" s="239"/>
      <c r="M43" s="239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146</v>
      </c>
      <c r="AF43" s="214">
        <v>2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15"/>
      <c r="B44" s="222"/>
      <c r="C44" s="275" t="s">
        <v>191</v>
      </c>
      <c r="D44" s="229"/>
      <c r="E44" s="235">
        <v>19.065000000000001</v>
      </c>
      <c r="F44" s="239"/>
      <c r="G44" s="239"/>
      <c r="H44" s="239"/>
      <c r="I44" s="239"/>
      <c r="J44" s="239"/>
      <c r="K44" s="239"/>
      <c r="L44" s="239"/>
      <c r="M44" s="239"/>
      <c r="N44" s="224"/>
      <c r="O44" s="224"/>
      <c r="P44" s="224"/>
      <c r="Q44" s="224"/>
      <c r="R44" s="224"/>
      <c r="S44" s="224"/>
      <c r="T44" s="225"/>
      <c r="U44" s="224"/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146</v>
      </c>
      <c r="AF44" s="214">
        <v>2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15"/>
      <c r="B45" s="222"/>
      <c r="C45" s="275" t="s">
        <v>192</v>
      </c>
      <c r="D45" s="229"/>
      <c r="E45" s="235">
        <v>7.75</v>
      </c>
      <c r="F45" s="239"/>
      <c r="G45" s="239"/>
      <c r="H45" s="239"/>
      <c r="I45" s="239"/>
      <c r="J45" s="239"/>
      <c r="K45" s="239"/>
      <c r="L45" s="239"/>
      <c r="M45" s="239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146</v>
      </c>
      <c r="AF45" s="214">
        <v>2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15"/>
      <c r="B46" s="222"/>
      <c r="C46" s="274" t="s">
        <v>193</v>
      </c>
      <c r="D46" s="229"/>
      <c r="E46" s="235"/>
      <c r="F46" s="239"/>
      <c r="G46" s="239"/>
      <c r="H46" s="239"/>
      <c r="I46" s="239"/>
      <c r="J46" s="239"/>
      <c r="K46" s="239"/>
      <c r="L46" s="239"/>
      <c r="M46" s="239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146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15"/>
      <c r="B47" s="222"/>
      <c r="C47" s="272" t="s">
        <v>194</v>
      </c>
      <c r="D47" s="226"/>
      <c r="E47" s="233">
        <v>-29.703399999999998</v>
      </c>
      <c r="F47" s="239"/>
      <c r="G47" s="239"/>
      <c r="H47" s="239"/>
      <c r="I47" s="239"/>
      <c r="J47" s="239"/>
      <c r="K47" s="239"/>
      <c r="L47" s="239"/>
      <c r="M47" s="239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146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15"/>
      <c r="B48" s="222"/>
      <c r="C48" s="272" t="s">
        <v>195</v>
      </c>
      <c r="D48" s="226"/>
      <c r="E48" s="233"/>
      <c r="F48" s="239"/>
      <c r="G48" s="239"/>
      <c r="H48" s="239"/>
      <c r="I48" s="239"/>
      <c r="J48" s="239"/>
      <c r="K48" s="239"/>
      <c r="L48" s="239"/>
      <c r="M48" s="239"/>
      <c r="N48" s="224"/>
      <c r="O48" s="224"/>
      <c r="P48" s="224"/>
      <c r="Q48" s="224"/>
      <c r="R48" s="224"/>
      <c r="S48" s="224"/>
      <c r="T48" s="225"/>
      <c r="U48" s="224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146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15"/>
      <c r="B49" s="222"/>
      <c r="C49" s="276" t="s">
        <v>196</v>
      </c>
      <c r="D49" s="230"/>
      <c r="E49" s="236">
        <v>130.82759999999999</v>
      </c>
      <c r="F49" s="239"/>
      <c r="G49" s="239"/>
      <c r="H49" s="239"/>
      <c r="I49" s="239"/>
      <c r="J49" s="239"/>
      <c r="K49" s="239"/>
      <c r="L49" s="239"/>
      <c r="M49" s="239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146</v>
      </c>
      <c r="AF49" s="214">
        <v>1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15"/>
      <c r="B50" s="222"/>
      <c r="C50" s="272" t="s">
        <v>197</v>
      </c>
      <c r="D50" s="226"/>
      <c r="E50" s="233">
        <v>6.65</v>
      </c>
      <c r="F50" s="239"/>
      <c r="G50" s="239"/>
      <c r="H50" s="239"/>
      <c r="I50" s="239"/>
      <c r="J50" s="239"/>
      <c r="K50" s="239"/>
      <c r="L50" s="239"/>
      <c r="M50" s="239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146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15">
        <v>12</v>
      </c>
      <c r="B51" s="222" t="s">
        <v>198</v>
      </c>
      <c r="C51" s="271" t="s">
        <v>199</v>
      </c>
      <c r="D51" s="224" t="s">
        <v>172</v>
      </c>
      <c r="E51" s="232">
        <v>5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15</v>
      </c>
      <c r="M51" s="239">
        <f>G51*(1+L51/100)</f>
        <v>0</v>
      </c>
      <c r="N51" s="224">
        <v>9.1399999999999995E-2</v>
      </c>
      <c r="O51" s="224">
        <f>ROUND(E51*N51,5)</f>
        <v>0.45700000000000002</v>
      </c>
      <c r="P51" s="224">
        <v>0</v>
      </c>
      <c r="Q51" s="224">
        <f>ROUND(E51*P51,5)</f>
        <v>0</v>
      </c>
      <c r="R51" s="224"/>
      <c r="S51" s="224"/>
      <c r="T51" s="225">
        <v>0.83</v>
      </c>
      <c r="U51" s="224">
        <f>ROUND(E51*T51,2)</f>
        <v>4.1500000000000004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144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>
      <c r="A52" s="216" t="s">
        <v>139</v>
      </c>
      <c r="B52" s="223" t="s">
        <v>88</v>
      </c>
      <c r="C52" s="273" t="s">
        <v>89</v>
      </c>
      <c r="D52" s="227"/>
      <c r="E52" s="234"/>
      <c r="F52" s="240"/>
      <c r="G52" s="240">
        <f>SUMIF(AE53:AE60,"&lt;&gt;NOR",G53:G60)</f>
        <v>0</v>
      </c>
      <c r="H52" s="240"/>
      <c r="I52" s="240">
        <f>SUM(I53:I60)</f>
        <v>0</v>
      </c>
      <c r="J52" s="240"/>
      <c r="K52" s="240">
        <f>SUM(K53:K60)</f>
        <v>0</v>
      </c>
      <c r="L52" s="240"/>
      <c r="M52" s="240">
        <f>SUM(M53:M60)</f>
        <v>0</v>
      </c>
      <c r="N52" s="227"/>
      <c r="O52" s="227">
        <f>SUM(O53:O60)</f>
        <v>1.56237</v>
      </c>
      <c r="P52" s="227"/>
      <c r="Q52" s="227">
        <f>SUM(Q53:Q60)</f>
        <v>0</v>
      </c>
      <c r="R52" s="227"/>
      <c r="S52" s="227"/>
      <c r="T52" s="228"/>
      <c r="U52" s="227">
        <f>SUM(U53:U60)</f>
        <v>0.33</v>
      </c>
      <c r="AE52" t="s">
        <v>140</v>
      </c>
    </row>
    <row r="53" spans="1:60" ht="22.5" outlineLevel="1">
      <c r="A53" s="215">
        <v>13</v>
      </c>
      <c r="B53" s="222" t="s">
        <v>200</v>
      </c>
      <c r="C53" s="271" t="s">
        <v>201</v>
      </c>
      <c r="D53" s="224" t="s">
        <v>165</v>
      </c>
      <c r="E53" s="232">
        <v>6.65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15</v>
      </c>
      <c r="M53" s="239">
        <f>G53*(1+L53/100)</f>
        <v>0</v>
      </c>
      <c r="N53" s="224">
        <v>0.16192000000000001</v>
      </c>
      <c r="O53" s="224">
        <f>ROUND(E53*N53,5)</f>
        <v>1.07677</v>
      </c>
      <c r="P53" s="224">
        <v>0</v>
      </c>
      <c r="Q53" s="224">
        <f>ROUND(E53*P53,5)</f>
        <v>0</v>
      </c>
      <c r="R53" s="224"/>
      <c r="S53" s="224"/>
      <c r="T53" s="225">
        <v>0.05</v>
      </c>
      <c r="U53" s="224">
        <f>ROUND(E53*T53,2)</f>
        <v>0.33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144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15"/>
      <c r="B54" s="222"/>
      <c r="C54" s="277" t="s">
        <v>202</v>
      </c>
      <c r="D54" s="231"/>
      <c r="E54" s="237"/>
      <c r="F54" s="241"/>
      <c r="G54" s="242"/>
      <c r="H54" s="239"/>
      <c r="I54" s="239"/>
      <c r="J54" s="239"/>
      <c r="K54" s="239"/>
      <c r="L54" s="239"/>
      <c r="M54" s="239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203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7" t="str">
        <f>C54</f>
        <v>Položka obsahuje náklady na rozprostření kačírku pro okapový chodník, materiál ve specifikaci.</v>
      </c>
      <c r="BB54" s="214"/>
      <c r="BC54" s="214"/>
      <c r="BD54" s="214"/>
      <c r="BE54" s="214"/>
      <c r="BF54" s="214"/>
      <c r="BG54" s="214"/>
      <c r="BH54" s="214"/>
    </row>
    <row r="55" spans="1:60" outlineLevel="1">
      <c r="A55" s="215"/>
      <c r="B55" s="222"/>
      <c r="C55" s="272" t="s">
        <v>204</v>
      </c>
      <c r="D55" s="226"/>
      <c r="E55" s="233"/>
      <c r="F55" s="239"/>
      <c r="G55" s="239"/>
      <c r="H55" s="239"/>
      <c r="I55" s="239"/>
      <c r="J55" s="239"/>
      <c r="K55" s="239"/>
      <c r="L55" s="239"/>
      <c r="M55" s="239"/>
      <c r="N55" s="224"/>
      <c r="O55" s="224"/>
      <c r="P55" s="224"/>
      <c r="Q55" s="224"/>
      <c r="R55" s="224"/>
      <c r="S55" s="224"/>
      <c r="T55" s="225"/>
      <c r="U55" s="224"/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146</v>
      </c>
      <c r="AF55" s="214">
        <v>0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15"/>
      <c r="B56" s="222"/>
      <c r="C56" s="272" t="s">
        <v>205</v>
      </c>
      <c r="D56" s="226"/>
      <c r="E56" s="233"/>
      <c r="F56" s="239"/>
      <c r="G56" s="239"/>
      <c r="H56" s="239"/>
      <c r="I56" s="239"/>
      <c r="J56" s="239"/>
      <c r="K56" s="239"/>
      <c r="L56" s="239"/>
      <c r="M56" s="239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146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15"/>
      <c r="B57" s="222"/>
      <c r="C57" s="272" t="s">
        <v>206</v>
      </c>
      <c r="D57" s="226"/>
      <c r="E57" s="233">
        <v>6.65</v>
      </c>
      <c r="F57" s="239"/>
      <c r="G57" s="239"/>
      <c r="H57" s="239"/>
      <c r="I57" s="239"/>
      <c r="J57" s="239"/>
      <c r="K57" s="239"/>
      <c r="L57" s="239"/>
      <c r="M57" s="239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146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15">
        <v>14</v>
      </c>
      <c r="B58" s="222" t="s">
        <v>207</v>
      </c>
      <c r="C58" s="271" t="s">
        <v>208</v>
      </c>
      <c r="D58" s="224" t="s">
        <v>143</v>
      </c>
      <c r="E58" s="232">
        <v>0.30349999999999999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15</v>
      </c>
      <c r="M58" s="239">
        <f>G58*(1+L58/100)</f>
        <v>0</v>
      </c>
      <c r="N58" s="224">
        <v>1.6</v>
      </c>
      <c r="O58" s="224">
        <f>ROUND(E58*N58,5)</f>
        <v>0.48559999999999998</v>
      </c>
      <c r="P58" s="224">
        <v>0</v>
      </c>
      <c r="Q58" s="224">
        <f>ROUND(E58*P58,5)</f>
        <v>0</v>
      </c>
      <c r="R58" s="224"/>
      <c r="S58" s="224"/>
      <c r="T58" s="225">
        <v>0</v>
      </c>
      <c r="U58" s="224">
        <f>ROUND(E58*T58,2)</f>
        <v>0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209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15"/>
      <c r="B59" s="222"/>
      <c r="C59" s="272" t="s">
        <v>210</v>
      </c>
      <c r="D59" s="226"/>
      <c r="E59" s="233">
        <v>0.33250000000000002</v>
      </c>
      <c r="F59" s="239"/>
      <c r="G59" s="239"/>
      <c r="H59" s="239"/>
      <c r="I59" s="239"/>
      <c r="J59" s="239"/>
      <c r="K59" s="239"/>
      <c r="L59" s="239"/>
      <c r="M59" s="239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146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15"/>
      <c r="B60" s="222"/>
      <c r="C60" s="272" t="s">
        <v>211</v>
      </c>
      <c r="D60" s="226"/>
      <c r="E60" s="233">
        <v>-2.9000000000000001E-2</v>
      </c>
      <c r="F60" s="239"/>
      <c r="G60" s="239"/>
      <c r="H60" s="239"/>
      <c r="I60" s="239"/>
      <c r="J60" s="239"/>
      <c r="K60" s="239"/>
      <c r="L60" s="239"/>
      <c r="M60" s="239"/>
      <c r="N60" s="224"/>
      <c r="O60" s="224"/>
      <c r="P60" s="224"/>
      <c r="Q60" s="224"/>
      <c r="R60" s="224"/>
      <c r="S60" s="224"/>
      <c r="T60" s="225"/>
      <c r="U60" s="224"/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146</v>
      </c>
      <c r="AF60" s="214">
        <v>0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>
      <c r="A61" s="216" t="s">
        <v>139</v>
      </c>
      <c r="B61" s="223" t="s">
        <v>90</v>
      </c>
      <c r="C61" s="273" t="s">
        <v>91</v>
      </c>
      <c r="D61" s="227"/>
      <c r="E61" s="234"/>
      <c r="F61" s="240"/>
      <c r="G61" s="240">
        <f>SUMIF(AE62:AE63,"&lt;&gt;NOR",G62:G63)</f>
        <v>0</v>
      </c>
      <c r="H61" s="240"/>
      <c r="I61" s="240">
        <f>SUM(I62:I63)</f>
        <v>0</v>
      </c>
      <c r="J61" s="240"/>
      <c r="K61" s="240">
        <f>SUM(K62:K63)</f>
        <v>0</v>
      </c>
      <c r="L61" s="240"/>
      <c r="M61" s="240">
        <f>SUM(M62:M63)</f>
        <v>0</v>
      </c>
      <c r="N61" s="227"/>
      <c r="O61" s="227">
        <f>SUM(O62:O63)</f>
        <v>0.13038</v>
      </c>
      <c r="P61" s="227"/>
      <c r="Q61" s="227">
        <f>SUM(Q62:Q63)</f>
        <v>0</v>
      </c>
      <c r="R61" s="227"/>
      <c r="S61" s="227"/>
      <c r="T61" s="228"/>
      <c r="U61" s="227">
        <f>SUM(U62:U63)</f>
        <v>0.27</v>
      </c>
      <c r="AE61" t="s">
        <v>140</v>
      </c>
    </row>
    <row r="62" spans="1:60" ht="22.5" outlineLevel="1">
      <c r="A62" s="215">
        <v>15</v>
      </c>
      <c r="B62" s="222" t="s">
        <v>212</v>
      </c>
      <c r="C62" s="271" t="s">
        <v>213</v>
      </c>
      <c r="D62" s="224" t="s">
        <v>165</v>
      </c>
      <c r="E62" s="232">
        <v>0.72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15</v>
      </c>
      <c r="M62" s="239">
        <f>G62*(1+L62/100)</f>
        <v>0</v>
      </c>
      <c r="N62" s="224">
        <v>0.18107999999999999</v>
      </c>
      <c r="O62" s="224">
        <f>ROUND(E62*N62,5)</f>
        <v>0.13038</v>
      </c>
      <c r="P62" s="224">
        <v>0</v>
      </c>
      <c r="Q62" s="224">
        <f>ROUND(E62*P62,5)</f>
        <v>0</v>
      </c>
      <c r="R62" s="224"/>
      <c r="S62" s="224"/>
      <c r="T62" s="225">
        <v>0.375</v>
      </c>
      <c r="U62" s="224">
        <f>ROUND(E62*T62,2)</f>
        <v>0.27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144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15"/>
      <c r="B63" s="222"/>
      <c r="C63" s="272" t="s">
        <v>214</v>
      </c>
      <c r="D63" s="226"/>
      <c r="E63" s="233">
        <v>0.72</v>
      </c>
      <c r="F63" s="239"/>
      <c r="G63" s="239"/>
      <c r="H63" s="239"/>
      <c r="I63" s="239"/>
      <c r="J63" s="239"/>
      <c r="K63" s="239"/>
      <c r="L63" s="239"/>
      <c r="M63" s="239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146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>
      <c r="A64" s="216" t="s">
        <v>139</v>
      </c>
      <c r="B64" s="223" t="s">
        <v>92</v>
      </c>
      <c r="C64" s="273" t="s">
        <v>93</v>
      </c>
      <c r="D64" s="227"/>
      <c r="E64" s="234"/>
      <c r="F64" s="240"/>
      <c r="G64" s="240">
        <f>SUMIF(AE65:AE150,"&lt;&gt;NOR",G65:G150)</f>
        <v>0</v>
      </c>
      <c r="H64" s="240"/>
      <c r="I64" s="240">
        <f>SUM(I65:I150)</f>
        <v>0</v>
      </c>
      <c r="J64" s="240"/>
      <c r="K64" s="240">
        <f>SUM(K65:K150)</f>
        <v>0</v>
      </c>
      <c r="L64" s="240"/>
      <c r="M64" s="240">
        <f>SUM(M65:M150)</f>
        <v>0</v>
      </c>
      <c r="N64" s="227"/>
      <c r="O64" s="227">
        <f>SUM(O65:O150)</f>
        <v>2.3064499999999999</v>
      </c>
      <c r="P64" s="227"/>
      <c r="Q64" s="227">
        <f>SUM(Q65:Q150)</f>
        <v>0</v>
      </c>
      <c r="R64" s="227"/>
      <c r="S64" s="227"/>
      <c r="T64" s="228"/>
      <c r="U64" s="227">
        <f>SUM(U65:U150)</f>
        <v>246.16</v>
      </c>
      <c r="AE64" t="s">
        <v>140</v>
      </c>
    </row>
    <row r="65" spans="1:60" outlineLevel="1">
      <c r="A65" s="215">
        <v>16</v>
      </c>
      <c r="B65" s="222" t="s">
        <v>215</v>
      </c>
      <c r="C65" s="271" t="s">
        <v>216</v>
      </c>
      <c r="D65" s="224" t="s">
        <v>165</v>
      </c>
      <c r="E65" s="232">
        <v>26.815000000000001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15</v>
      </c>
      <c r="M65" s="239">
        <f>G65*(1+L65/100)</f>
        <v>0</v>
      </c>
      <c r="N65" s="224">
        <v>4.0000000000000003E-5</v>
      </c>
      <c r="O65" s="224">
        <f>ROUND(E65*N65,5)</f>
        <v>1.07E-3</v>
      </c>
      <c r="P65" s="224">
        <v>0</v>
      </c>
      <c r="Q65" s="224">
        <f>ROUND(E65*P65,5)</f>
        <v>0</v>
      </c>
      <c r="R65" s="224"/>
      <c r="S65" s="224"/>
      <c r="T65" s="225">
        <v>0.08</v>
      </c>
      <c r="U65" s="224">
        <f>ROUND(E65*T65,2)</f>
        <v>2.15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144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15"/>
      <c r="B66" s="222"/>
      <c r="C66" s="272" t="s">
        <v>217</v>
      </c>
      <c r="D66" s="226"/>
      <c r="E66" s="233"/>
      <c r="F66" s="239"/>
      <c r="G66" s="239"/>
      <c r="H66" s="239"/>
      <c r="I66" s="239"/>
      <c r="J66" s="239"/>
      <c r="K66" s="239"/>
      <c r="L66" s="239"/>
      <c r="M66" s="239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146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15"/>
      <c r="B67" s="222"/>
      <c r="C67" s="272" t="s">
        <v>218</v>
      </c>
      <c r="D67" s="226"/>
      <c r="E67" s="233"/>
      <c r="F67" s="239"/>
      <c r="G67" s="239"/>
      <c r="H67" s="239"/>
      <c r="I67" s="239"/>
      <c r="J67" s="239"/>
      <c r="K67" s="239"/>
      <c r="L67" s="239"/>
      <c r="M67" s="239"/>
      <c r="N67" s="224"/>
      <c r="O67" s="224"/>
      <c r="P67" s="224"/>
      <c r="Q67" s="224"/>
      <c r="R67" s="224"/>
      <c r="S67" s="224"/>
      <c r="T67" s="225"/>
      <c r="U67" s="224"/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146</v>
      </c>
      <c r="AF67" s="214">
        <v>0</v>
      </c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15"/>
      <c r="B68" s="222"/>
      <c r="C68" s="272" t="s">
        <v>219</v>
      </c>
      <c r="D68" s="226"/>
      <c r="E68" s="233">
        <v>19.065000000000001</v>
      </c>
      <c r="F68" s="239"/>
      <c r="G68" s="239"/>
      <c r="H68" s="239"/>
      <c r="I68" s="239"/>
      <c r="J68" s="239"/>
      <c r="K68" s="239"/>
      <c r="L68" s="239"/>
      <c r="M68" s="239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146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15"/>
      <c r="B69" s="222"/>
      <c r="C69" s="272" t="s">
        <v>220</v>
      </c>
      <c r="D69" s="226"/>
      <c r="E69" s="233">
        <v>7.75</v>
      </c>
      <c r="F69" s="239"/>
      <c r="G69" s="239"/>
      <c r="H69" s="239"/>
      <c r="I69" s="239"/>
      <c r="J69" s="239"/>
      <c r="K69" s="239"/>
      <c r="L69" s="239"/>
      <c r="M69" s="239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146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15"/>
      <c r="B70" s="222"/>
      <c r="C70" s="272" t="s">
        <v>221</v>
      </c>
      <c r="D70" s="226"/>
      <c r="E70" s="233"/>
      <c r="F70" s="239"/>
      <c r="G70" s="239"/>
      <c r="H70" s="239"/>
      <c r="I70" s="239"/>
      <c r="J70" s="239"/>
      <c r="K70" s="239"/>
      <c r="L70" s="239"/>
      <c r="M70" s="239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146</v>
      </c>
      <c r="AF70" s="214">
        <v>0</v>
      </c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15"/>
      <c r="B71" s="222"/>
      <c r="C71" s="276" t="s">
        <v>196</v>
      </c>
      <c r="D71" s="230"/>
      <c r="E71" s="236">
        <v>26.815000000000001</v>
      </c>
      <c r="F71" s="239"/>
      <c r="G71" s="239"/>
      <c r="H71" s="239"/>
      <c r="I71" s="239"/>
      <c r="J71" s="239"/>
      <c r="K71" s="239"/>
      <c r="L71" s="239"/>
      <c r="M71" s="239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146</v>
      </c>
      <c r="AF71" s="214">
        <v>1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15"/>
      <c r="B72" s="222"/>
      <c r="C72" s="272" t="s">
        <v>222</v>
      </c>
      <c r="D72" s="226"/>
      <c r="E72" s="233"/>
      <c r="F72" s="239"/>
      <c r="G72" s="239"/>
      <c r="H72" s="239"/>
      <c r="I72" s="239"/>
      <c r="J72" s="239"/>
      <c r="K72" s="239"/>
      <c r="L72" s="239"/>
      <c r="M72" s="239"/>
      <c r="N72" s="224"/>
      <c r="O72" s="224"/>
      <c r="P72" s="224"/>
      <c r="Q72" s="224"/>
      <c r="R72" s="224"/>
      <c r="S72" s="224"/>
      <c r="T72" s="225"/>
      <c r="U72" s="224"/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146</v>
      </c>
      <c r="AF72" s="214">
        <v>0</v>
      </c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15"/>
      <c r="B73" s="222"/>
      <c r="C73" s="276" t="s">
        <v>196</v>
      </c>
      <c r="D73" s="230"/>
      <c r="E73" s="236"/>
      <c r="F73" s="239"/>
      <c r="G73" s="239"/>
      <c r="H73" s="239"/>
      <c r="I73" s="239"/>
      <c r="J73" s="239"/>
      <c r="K73" s="239"/>
      <c r="L73" s="239"/>
      <c r="M73" s="239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146</v>
      </c>
      <c r="AF73" s="214">
        <v>1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15">
        <v>17</v>
      </c>
      <c r="B74" s="222" t="s">
        <v>223</v>
      </c>
      <c r="C74" s="271" t="s">
        <v>224</v>
      </c>
      <c r="D74" s="224" t="s">
        <v>172</v>
      </c>
      <c r="E74" s="232">
        <v>13.3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15</v>
      </c>
      <c r="M74" s="239">
        <f>G74*(1+L74/100)</f>
        <v>0</v>
      </c>
      <c r="N74" s="224">
        <v>6.8999999999999997E-4</v>
      </c>
      <c r="O74" s="224">
        <f>ROUND(E74*N74,5)</f>
        <v>9.1800000000000007E-3</v>
      </c>
      <c r="P74" s="224">
        <v>0</v>
      </c>
      <c r="Q74" s="224">
        <f>ROUND(E74*P74,5)</f>
        <v>0</v>
      </c>
      <c r="R74" s="224"/>
      <c r="S74" s="224"/>
      <c r="T74" s="225">
        <v>0.21</v>
      </c>
      <c r="U74" s="224">
        <f>ROUND(E74*T74,2)</f>
        <v>2.79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144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15"/>
      <c r="B75" s="222"/>
      <c r="C75" s="272" t="s">
        <v>225</v>
      </c>
      <c r="D75" s="226"/>
      <c r="E75" s="233"/>
      <c r="F75" s="239"/>
      <c r="G75" s="239"/>
      <c r="H75" s="239"/>
      <c r="I75" s="239"/>
      <c r="J75" s="239"/>
      <c r="K75" s="239"/>
      <c r="L75" s="239"/>
      <c r="M75" s="239"/>
      <c r="N75" s="224"/>
      <c r="O75" s="224"/>
      <c r="P75" s="224"/>
      <c r="Q75" s="224"/>
      <c r="R75" s="224"/>
      <c r="S75" s="224"/>
      <c r="T75" s="225"/>
      <c r="U75" s="224"/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146</v>
      </c>
      <c r="AF75" s="214">
        <v>0</v>
      </c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15"/>
      <c r="B76" s="222"/>
      <c r="C76" s="272" t="s">
        <v>175</v>
      </c>
      <c r="D76" s="226"/>
      <c r="E76" s="233">
        <v>13.3</v>
      </c>
      <c r="F76" s="239"/>
      <c r="G76" s="239"/>
      <c r="H76" s="239"/>
      <c r="I76" s="239"/>
      <c r="J76" s="239"/>
      <c r="K76" s="239"/>
      <c r="L76" s="239"/>
      <c r="M76" s="239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146</v>
      </c>
      <c r="AF76" s="214">
        <v>0</v>
      </c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>
      <c r="A77" s="215">
        <v>18</v>
      </c>
      <c r="B77" s="222" t="s">
        <v>226</v>
      </c>
      <c r="C77" s="271" t="s">
        <v>227</v>
      </c>
      <c r="D77" s="224" t="s">
        <v>165</v>
      </c>
      <c r="E77" s="232">
        <v>8.1210000000000004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15</v>
      </c>
      <c r="M77" s="239">
        <f>G77*(1+L77/100)</f>
        <v>0</v>
      </c>
      <c r="N77" s="224">
        <v>3.4709999999999998E-2</v>
      </c>
      <c r="O77" s="224">
        <f>ROUND(E77*N77,5)</f>
        <v>0.28188000000000002</v>
      </c>
      <c r="P77" s="224">
        <v>0</v>
      </c>
      <c r="Q77" s="224">
        <f>ROUND(E77*P77,5)</f>
        <v>0</v>
      </c>
      <c r="R77" s="224"/>
      <c r="S77" s="224"/>
      <c r="T77" s="225">
        <v>0.877</v>
      </c>
      <c r="U77" s="224">
        <f>ROUND(E77*T77,2)</f>
        <v>7.12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144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>
      <c r="A78" s="215"/>
      <c r="B78" s="222"/>
      <c r="C78" s="272" t="s">
        <v>228</v>
      </c>
      <c r="D78" s="226"/>
      <c r="E78" s="233">
        <v>11.97</v>
      </c>
      <c r="F78" s="239"/>
      <c r="G78" s="239"/>
      <c r="H78" s="239"/>
      <c r="I78" s="239"/>
      <c r="J78" s="239"/>
      <c r="K78" s="239"/>
      <c r="L78" s="239"/>
      <c r="M78" s="239"/>
      <c r="N78" s="224"/>
      <c r="O78" s="224"/>
      <c r="P78" s="224"/>
      <c r="Q78" s="224"/>
      <c r="R78" s="224"/>
      <c r="S78" s="224"/>
      <c r="T78" s="225"/>
      <c r="U78" s="224"/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146</v>
      </c>
      <c r="AF78" s="214">
        <v>0</v>
      </c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15"/>
      <c r="B79" s="222"/>
      <c r="C79" s="272" t="s">
        <v>229</v>
      </c>
      <c r="D79" s="226"/>
      <c r="E79" s="233">
        <v>-2.2549999999999999</v>
      </c>
      <c r="F79" s="239"/>
      <c r="G79" s="239"/>
      <c r="H79" s="239"/>
      <c r="I79" s="239"/>
      <c r="J79" s="239"/>
      <c r="K79" s="239"/>
      <c r="L79" s="239"/>
      <c r="M79" s="239"/>
      <c r="N79" s="224"/>
      <c r="O79" s="224"/>
      <c r="P79" s="224"/>
      <c r="Q79" s="224"/>
      <c r="R79" s="224"/>
      <c r="S79" s="224"/>
      <c r="T79" s="225"/>
      <c r="U79" s="224"/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146</v>
      </c>
      <c r="AF79" s="214">
        <v>0</v>
      </c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15"/>
      <c r="B80" s="222"/>
      <c r="C80" s="272" t="s">
        <v>230</v>
      </c>
      <c r="D80" s="226"/>
      <c r="E80" s="233">
        <v>-0.55000000000000004</v>
      </c>
      <c r="F80" s="239"/>
      <c r="G80" s="239"/>
      <c r="H80" s="239"/>
      <c r="I80" s="239"/>
      <c r="J80" s="239"/>
      <c r="K80" s="239"/>
      <c r="L80" s="239"/>
      <c r="M80" s="239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146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15"/>
      <c r="B81" s="222"/>
      <c r="C81" s="272" t="s">
        <v>231</v>
      </c>
      <c r="D81" s="226"/>
      <c r="E81" s="233">
        <v>-1.044</v>
      </c>
      <c r="F81" s="239"/>
      <c r="G81" s="239"/>
      <c r="H81" s="239"/>
      <c r="I81" s="239"/>
      <c r="J81" s="239"/>
      <c r="K81" s="239"/>
      <c r="L81" s="239"/>
      <c r="M81" s="239"/>
      <c r="N81" s="224"/>
      <c r="O81" s="224"/>
      <c r="P81" s="224"/>
      <c r="Q81" s="224"/>
      <c r="R81" s="224"/>
      <c r="S81" s="224"/>
      <c r="T81" s="225"/>
      <c r="U81" s="224"/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146</v>
      </c>
      <c r="AF81" s="214">
        <v>0</v>
      </c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1">
      <c r="A82" s="215">
        <v>19</v>
      </c>
      <c r="B82" s="222" t="s">
        <v>232</v>
      </c>
      <c r="C82" s="271" t="s">
        <v>233</v>
      </c>
      <c r="D82" s="224" t="s">
        <v>165</v>
      </c>
      <c r="E82" s="232">
        <v>116.0566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15</v>
      </c>
      <c r="M82" s="239">
        <f>G82*(1+L82/100)</f>
        <v>0</v>
      </c>
      <c r="N82" s="224">
        <v>1.1809999999999999E-2</v>
      </c>
      <c r="O82" s="224">
        <f>ROUND(E82*N82,5)</f>
        <v>1.37063</v>
      </c>
      <c r="P82" s="224">
        <v>0</v>
      </c>
      <c r="Q82" s="224">
        <f>ROUND(E82*P82,5)</f>
        <v>0</v>
      </c>
      <c r="R82" s="224"/>
      <c r="S82" s="224"/>
      <c r="T82" s="225">
        <v>1.17</v>
      </c>
      <c r="U82" s="224">
        <f>ROUND(E82*T82,2)</f>
        <v>135.79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144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>
      <c r="A83" s="215"/>
      <c r="B83" s="222"/>
      <c r="C83" s="272" t="s">
        <v>234</v>
      </c>
      <c r="D83" s="226"/>
      <c r="E83" s="233"/>
      <c r="F83" s="239"/>
      <c r="G83" s="239"/>
      <c r="H83" s="239"/>
      <c r="I83" s="239"/>
      <c r="J83" s="239"/>
      <c r="K83" s="239"/>
      <c r="L83" s="239"/>
      <c r="M83" s="239"/>
      <c r="N83" s="224"/>
      <c r="O83" s="224"/>
      <c r="P83" s="224"/>
      <c r="Q83" s="224"/>
      <c r="R83" s="224"/>
      <c r="S83" s="224"/>
      <c r="T83" s="225"/>
      <c r="U83" s="224"/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146</v>
      </c>
      <c r="AF83" s="214">
        <v>0</v>
      </c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15"/>
      <c r="B84" s="222"/>
      <c r="C84" s="272" t="s">
        <v>235</v>
      </c>
      <c r="D84" s="226"/>
      <c r="E84" s="233">
        <v>130.82759999999999</v>
      </c>
      <c r="F84" s="239"/>
      <c r="G84" s="239"/>
      <c r="H84" s="239"/>
      <c r="I84" s="239"/>
      <c r="J84" s="239"/>
      <c r="K84" s="239"/>
      <c r="L84" s="239"/>
      <c r="M84" s="239"/>
      <c r="N84" s="224"/>
      <c r="O84" s="224"/>
      <c r="P84" s="224"/>
      <c r="Q84" s="224"/>
      <c r="R84" s="224"/>
      <c r="S84" s="224"/>
      <c r="T84" s="225"/>
      <c r="U84" s="224"/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146</v>
      </c>
      <c r="AF84" s="214">
        <v>0</v>
      </c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15"/>
      <c r="B85" s="222"/>
      <c r="C85" s="272" t="s">
        <v>236</v>
      </c>
      <c r="D85" s="226"/>
      <c r="E85" s="233">
        <v>-8.1210000000000004</v>
      </c>
      <c r="F85" s="239"/>
      <c r="G85" s="239"/>
      <c r="H85" s="239"/>
      <c r="I85" s="239"/>
      <c r="J85" s="239"/>
      <c r="K85" s="239"/>
      <c r="L85" s="239"/>
      <c r="M85" s="239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146</v>
      </c>
      <c r="AF85" s="214">
        <v>0</v>
      </c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15"/>
      <c r="B86" s="222"/>
      <c r="C86" s="272" t="s">
        <v>237</v>
      </c>
      <c r="D86" s="226"/>
      <c r="E86" s="233">
        <v>-6.65</v>
      </c>
      <c r="F86" s="239"/>
      <c r="G86" s="239"/>
      <c r="H86" s="239"/>
      <c r="I86" s="239"/>
      <c r="J86" s="239"/>
      <c r="K86" s="239"/>
      <c r="L86" s="239"/>
      <c r="M86" s="239"/>
      <c r="N86" s="224"/>
      <c r="O86" s="224"/>
      <c r="P86" s="224"/>
      <c r="Q86" s="224"/>
      <c r="R86" s="224"/>
      <c r="S86" s="224"/>
      <c r="T86" s="225"/>
      <c r="U86" s="224"/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146</v>
      </c>
      <c r="AF86" s="214">
        <v>0</v>
      </c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>
      <c r="A87" s="215">
        <v>20</v>
      </c>
      <c r="B87" s="222" t="s">
        <v>238</v>
      </c>
      <c r="C87" s="271" t="s">
        <v>239</v>
      </c>
      <c r="D87" s="224" t="s">
        <v>165</v>
      </c>
      <c r="E87" s="232">
        <v>13.3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15</v>
      </c>
      <c r="M87" s="239">
        <f>G87*(1+L87/100)</f>
        <v>0</v>
      </c>
      <c r="N87" s="224">
        <v>7.3600000000000002E-3</v>
      </c>
      <c r="O87" s="224">
        <f>ROUND(E87*N87,5)</f>
        <v>9.7890000000000005E-2</v>
      </c>
      <c r="P87" s="224">
        <v>0</v>
      </c>
      <c r="Q87" s="224">
        <f>ROUND(E87*P87,5)</f>
        <v>0</v>
      </c>
      <c r="R87" s="224"/>
      <c r="S87" s="224"/>
      <c r="T87" s="225">
        <v>0.5</v>
      </c>
      <c r="U87" s="224">
        <f>ROUND(E87*T87,2)</f>
        <v>6.65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144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>
      <c r="A88" s="215"/>
      <c r="B88" s="222"/>
      <c r="C88" s="272" t="s">
        <v>240</v>
      </c>
      <c r="D88" s="226"/>
      <c r="E88" s="233"/>
      <c r="F88" s="239"/>
      <c r="G88" s="239"/>
      <c r="H88" s="239"/>
      <c r="I88" s="239"/>
      <c r="J88" s="239"/>
      <c r="K88" s="239"/>
      <c r="L88" s="239"/>
      <c r="M88" s="239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146</v>
      </c>
      <c r="AF88" s="214">
        <v>0</v>
      </c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15"/>
      <c r="B89" s="222"/>
      <c r="C89" s="272" t="s">
        <v>186</v>
      </c>
      <c r="D89" s="226"/>
      <c r="E89" s="233"/>
      <c r="F89" s="239"/>
      <c r="G89" s="239"/>
      <c r="H89" s="239"/>
      <c r="I89" s="239"/>
      <c r="J89" s="239"/>
      <c r="K89" s="239"/>
      <c r="L89" s="239"/>
      <c r="M89" s="239"/>
      <c r="N89" s="224"/>
      <c r="O89" s="224"/>
      <c r="P89" s="224"/>
      <c r="Q89" s="224"/>
      <c r="R89" s="224"/>
      <c r="S89" s="224"/>
      <c r="T89" s="225"/>
      <c r="U89" s="224"/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146</v>
      </c>
      <c r="AF89" s="214">
        <v>0</v>
      </c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15"/>
      <c r="B90" s="222"/>
      <c r="C90" s="272" t="s">
        <v>241</v>
      </c>
      <c r="D90" s="226"/>
      <c r="E90" s="233">
        <v>6.65</v>
      </c>
      <c r="F90" s="239"/>
      <c r="G90" s="239"/>
      <c r="H90" s="239"/>
      <c r="I90" s="239"/>
      <c r="J90" s="239"/>
      <c r="K90" s="239"/>
      <c r="L90" s="239"/>
      <c r="M90" s="239"/>
      <c r="N90" s="224"/>
      <c r="O90" s="224"/>
      <c r="P90" s="224"/>
      <c r="Q90" s="224"/>
      <c r="R90" s="224"/>
      <c r="S90" s="224"/>
      <c r="T90" s="225"/>
      <c r="U90" s="224"/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146</v>
      </c>
      <c r="AF90" s="214">
        <v>0</v>
      </c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15"/>
      <c r="B91" s="222"/>
      <c r="C91" s="272" t="s">
        <v>242</v>
      </c>
      <c r="D91" s="226"/>
      <c r="E91" s="233">
        <v>6.65</v>
      </c>
      <c r="F91" s="239"/>
      <c r="G91" s="239"/>
      <c r="H91" s="239"/>
      <c r="I91" s="239"/>
      <c r="J91" s="239"/>
      <c r="K91" s="239"/>
      <c r="L91" s="239"/>
      <c r="M91" s="239"/>
      <c r="N91" s="224"/>
      <c r="O91" s="224"/>
      <c r="P91" s="224"/>
      <c r="Q91" s="224"/>
      <c r="R91" s="224"/>
      <c r="S91" s="224"/>
      <c r="T91" s="225"/>
      <c r="U91" s="224"/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146</v>
      </c>
      <c r="AF91" s="214">
        <v>0</v>
      </c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15"/>
      <c r="B92" s="222"/>
      <c r="C92" s="272" t="s">
        <v>243</v>
      </c>
      <c r="D92" s="226"/>
      <c r="E92" s="233"/>
      <c r="F92" s="239"/>
      <c r="G92" s="239"/>
      <c r="H92" s="239"/>
      <c r="I92" s="239"/>
      <c r="J92" s="239"/>
      <c r="K92" s="239"/>
      <c r="L92" s="239"/>
      <c r="M92" s="239"/>
      <c r="N92" s="224"/>
      <c r="O92" s="224"/>
      <c r="P92" s="224"/>
      <c r="Q92" s="224"/>
      <c r="R92" s="224"/>
      <c r="S92" s="224"/>
      <c r="T92" s="225"/>
      <c r="U92" s="224"/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146</v>
      </c>
      <c r="AF92" s="214">
        <v>0</v>
      </c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15"/>
      <c r="B93" s="222"/>
      <c r="C93" s="276" t="s">
        <v>196</v>
      </c>
      <c r="D93" s="230"/>
      <c r="E93" s="236">
        <v>13.3</v>
      </c>
      <c r="F93" s="239"/>
      <c r="G93" s="239"/>
      <c r="H93" s="239"/>
      <c r="I93" s="239"/>
      <c r="J93" s="239"/>
      <c r="K93" s="239"/>
      <c r="L93" s="239"/>
      <c r="M93" s="239"/>
      <c r="N93" s="224"/>
      <c r="O93" s="224"/>
      <c r="P93" s="224"/>
      <c r="Q93" s="224"/>
      <c r="R93" s="224"/>
      <c r="S93" s="224"/>
      <c r="T93" s="225"/>
      <c r="U93" s="224"/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146</v>
      </c>
      <c r="AF93" s="214">
        <v>1</v>
      </c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>
      <c r="A94" s="215">
        <v>21</v>
      </c>
      <c r="B94" s="222" t="s">
        <v>244</v>
      </c>
      <c r="C94" s="271" t="s">
        <v>245</v>
      </c>
      <c r="D94" s="224" t="s">
        <v>165</v>
      </c>
      <c r="E94" s="232">
        <v>1.2749999999999999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15</v>
      </c>
      <c r="M94" s="239">
        <f>G94*(1+L94/100)</f>
        <v>0</v>
      </c>
      <c r="N94" s="224">
        <v>2.026E-2</v>
      </c>
      <c r="O94" s="224">
        <f>ROUND(E94*N94,5)</f>
        <v>2.5829999999999999E-2</v>
      </c>
      <c r="P94" s="224">
        <v>0</v>
      </c>
      <c r="Q94" s="224">
        <f>ROUND(E94*P94,5)</f>
        <v>0</v>
      </c>
      <c r="R94" s="224"/>
      <c r="S94" s="224"/>
      <c r="T94" s="225">
        <v>2.4420000000000002</v>
      </c>
      <c r="U94" s="224">
        <f>ROUND(E94*T94,2)</f>
        <v>3.11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144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15"/>
      <c r="B95" s="222"/>
      <c r="C95" s="272" t="s">
        <v>246</v>
      </c>
      <c r="D95" s="226"/>
      <c r="E95" s="233">
        <v>0.82499999999999996</v>
      </c>
      <c r="F95" s="239"/>
      <c r="G95" s="239"/>
      <c r="H95" s="239"/>
      <c r="I95" s="239"/>
      <c r="J95" s="239"/>
      <c r="K95" s="239"/>
      <c r="L95" s="239"/>
      <c r="M95" s="239"/>
      <c r="N95" s="224"/>
      <c r="O95" s="224"/>
      <c r="P95" s="224"/>
      <c r="Q95" s="224"/>
      <c r="R95" s="224"/>
      <c r="S95" s="224"/>
      <c r="T95" s="225"/>
      <c r="U95" s="224"/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146</v>
      </c>
      <c r="AF95" s="214">
        <v>0</v>
      </c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15"/>
      <c r="B96" s="222"/>
      <c r="C96" s="272" t="s">
        <v>247</v>
      </c>
      <c r="D96" s="226"/>
      <c r="E96" s="233">
        <v>0.45</v>
      </c>
      <c r="F96" s="239"/>
      <c r="G96" s="239"/>
      <c r="H96" s="239"/>
      <c r="I96" s="239"/>
      <c r="J96" s="239"/>
      <c r="K96" s="239"/>
      <c r="L96" s="239"/>
      <c r="M96" s="239"/>
      <c r="N96" s="224"/>
      <c r="O96" s="224"/>
      <c r="P96" s="224"/>
      <c r="Q96" s="224"/>
      <c r="R96" s="224"/>
      <c r="S96" s="224"/>
      <c r="T96" s="225"/>
      <c r="U96" s="224"/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146</v>
      </c>
      <c r="AF96" s="214">
        <v>0</v>
      </c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>
      <c r="A97" s="215">
        <v>22</v>
      </c>
      <c r="B97" s="222" t="s">
        <v>248</v>
      </c>
      <c r="C97" s="271" t="s">
        <v>249</v>
      </c>
      <c r="D97" s="224" t="s">
        <v>165</v>
      </c>
      <c r="E97" s="232">
        <v>17.399999999999999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15</v>
      </c>
      <c r="M97" s="239">
        <f>G97*(1+L97/100)</f>
        <v>0</v>
      </c>
      <c r="N97" s="224">
        <v>9.2499999999999995E-3</v>
      </c>
      <c r="O97" s="224">
        <f>ROUND(E97*N97,5)</f>
        <v>0.16095000000000001</v>
      </c>
      <c r="P97" s="224">
        <v>0</v>
      </c>
      <c r="Q97" s="224">
        <f>ROUND(E97*P97,5)</f>
        <v>0</v>
      </c>
      <c r="R97" s="224"/>
      <c r="S97" s="224"/>
      <c r="T97" s="225">
        <v>1.2</v>
      </c>
      <c r="U97" s="224">
        <f>ROUND(E97*T97,2)</f>
        <v>20.88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144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>
      <c r="A98" s="215"/>
      <c r="B98" s="222"/>
      <c r="C98" s="272" t="s">
        <v>250</v>
      </c>
      <c r="D98" s="226"/>
      <c r="E98" s="233"/>
      <c r="F98" s="239"/>
      <c r="G98" s="239"/>
      <c r="H98" s="239"/>
      <c r="I98" s="239"/>
      <c r="J98" s="239"/>
      <c r="K98" s="239"/>
      <c r="L98" s="239"/>
      <c r="M98" s="239"/>
      <c r="N98" s="224"/>
      <c r="O98" s="224"/>
      <c r="P98" s="224"/>
      <c r="Q98" s="224"/>
      <c r="R98" s="224"/>
      <c r="S98" s="224"/>
      <c r="T98" s="225"/>
      <c r="U98" s="224"/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146</v>
      </c>
      <c r="AF98" s="214">
        <v>0</v>
      </c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15"/>
      <c r="B99" s="222"/>
      <c r="C99" s="272" t="s">
        <v>251</v>
      </c>
      <c r="D99" s="226"/>
      <c r="E99" s="233"/>
      <c r="F99" s="239"/>
      <c r="G99" s="239"/>
      <c r="H99" s="239"/>
      <c r="I99" s="239"/>
      <c r="J99" s="239"/>
      <c r="K99" s="239"/>
      <c r="L99" s="239"/>
      <c r="M99" s="239"/>
      <c r="N99" s="224"/>
      <c r="O99" s="224"/>
      <c r="P99" s="224"/>
      <c r="Q99" s="224"/>
      <c r="R99" s="224"/>
      <c r="S99" s="224"/>
      <c r="T99" s="225"/>
      <c r="U99" s="224"/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146</v>
      </c>
      <c r="AF99" s="214">
        <v>0</v>
      </c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15"/>
      <c r="B100" s="222"/>
      <c r="C100" s="274" t="s">
        <v>189</v>
      </c>
      <c r="D100" s="229"/>
      <c r="E100" s="235"/>
      <c r="F100" s="239"/>
      <c r="G100" s="239"/>
      <c r="H100" s="239"/>
      <c r="I100" s="239"/>
      <c r="J100" s="239"/>
      <c r="K100" s="239"/>
      <c r="L100" s="239"/>
      <c r="M100" s="239"/>
      <c r="N100" s="224"/>
      <c r="O100" s="224"/>
      <c r="P100" s="224"/>
      <c r="Q100" s="224"/>
      <c r="R100" s="224"/>
      <c r="S100" s="224"/>
      <c r="T100" s="225"/>
      <c r="U100" s="22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146</v>
      </c>
      <c r="AF100" s="214">
        <v>2</v>
      </c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15"/>
      <c r="B101" s="222"/>
      <c r="C101" s="275" t="s">
        <v>252</v>
      </c>
      <c r="D101" s="229"/>
      <c r="E101" s="235"/>
      <c r="F101" s="239"/>
      <c r="G101" s="239"/>
      <c r="H101" s="239"/>
      <c r="I101" s="239"/>
      <c r="J101" s="239"/>
      <c r="K101" s="239"/>
      <c r="L101" s="239"/>
      <c r="M101" s="239"/>
      <c r="N101" s="224"/>
      <c r="O101" s="224"/>
      <c r="P101" s="224"/>
      <c r="Q101" s="224"/>
      <c r="R101" s="224"/>
      <c r="S101" s="224"/>
      <c r="T101" s="225"/>
      <c r="U101" s="22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146</v>
      </c>
      <c r="AF101" s="214">
        <v>2</v>
      </c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15"/>
      <c r="B102" s="222"/>
      <c r="C102" s="275" t="s">
        <v>253</v>
      </c>
      <c r="D102" s="229"/>
      <c r="E102" s="235">
        <v>6.14</v>
      </c>
      <c r="F102" s="239"/>
      <c r="G102" s="239"/>
      <c r="H102" s="239"/>
      <c r="I102" s="239"/>
      <c r="J102" s="239"/>
      <c r="K102" s="239"/>
      <c r="L102" s="239"/>
      <c r="M102" s="239"/>
      <c r="N102" s="224"/>
      <c r="O102" s="224"/>
      <c r="P102" s="224"/>
      <c r="Q102" s="224"/>
      <c r="R102" s="224"/>
      <c r="S102" s="224"/>
      <c r="T102" s="225"/>
      <c r="U102" s="22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146</v>
      </c>
      <c r="AF102" s="214">
        <v>2</v>
      </c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15"/>
      <c r="B103" s="222"/>
      <c r="C103" s="275" t="s">
        <v>254</v>
      </c>
      <c r="D103" s="229"/>
      <c r="E103" s="235">
        <v>30.9</v>
      </c>
      <c r="F103" s="239"/>
      <c r="G103" s="239"/>
      <c r="H103" s="239"/>
      <c r="I103" s="239"/>
      <c r="J103" s="239"/>
      <c r="K103" s="239"/>
      <c r="L103" s="239"/>
      <c r="M103" s="239"/>
      <c r="N103" s="224"/>
      <c r="O103" s="224"/>
      <c r="P103" s="224"/>
      <c r="Q103" s="224"/>
      <c r="R103" s="224"/>
      <c r="S103" s="224"/>
      <c r="T103" s="225"/>
      <c r="U103" s="22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146</v>
      </c>
      <c r="AF103" s="214">
        <v>2</v>
      </c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15"/>
      <c r="B104" s="222"/>
      <c r="C104" s="275" t="s">
        <v>255</v>
      </c>
      <c r="D104" s="229"/>
      <c r="E104" s="235">
        <v>20.5</v>
      </c>
      <c r="F104" s="239"/>
      <c r="G104" s="239"/>
      <c r="H104" s="239"/>
      <c r="I104" s="239"/>
      <c r="J104" s="239"/>
      <c r="K104" s="239"/>
      <c r="L104" s="239"/>
      <c r="M104" s="239"/>
      <c r="N104" s="224"/>
      <c r="O104" s="224"/>
      <c r="P104" s="224"/>
      <c r="Q104" s="224"/>
      <c r="R104" s="224"/>
      <c r="S104" s="224"/>
      <c r="T104" s="225"/>
      <c r="U104" s="22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146</v>
      </c>
      <c r="AF104" s="214">
        <v>2</v>
      </c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15"/>
      <c r="B105" s="222"/>
      <c r="C105" s="274" t="s">
        <v>193</v>
      </c>
      <c r="D105" s="229"/>
      <c r="E105" s="235"/>
      <c r="F105" s="239"/>
      <c r="G105" s="239"/>
      <c r="H105" s="239"/>
      <c r="I105" s="239"/>
      <c r="J105" s="239"/>
      <c r="K105" s="239"/>
      <c r="L105" s="239"/>
      <c r="M105" s="239"/>
      <c r="N105" s="224"/>
      <c r="O105" s="224"/>
      <c r="P105" s="224"/>
      <c r="Q105" s="224"/>
      <c r="R105" s="224"/>
      <c r="S105" s="224"/>
      <c r="T105" s="225"/>
      <c r="U105" s="22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146</v>
      </c>
      <c r="AF105" s="214">
        <v>0</v>
      </c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15"/>
      <c r="B106" s="222"/>
      <c r="C106" s="272" t="s">
        <v>256</v>
      </c>
      <c r="D106" s="226"/>
      <c r="E106" s="233">
        <v>14.35</v>
      </c>
      <c r="F106" s="239"/>
      <c r="G106" s="239"/>
      <c r="H106" s="239"/>
      <c r="I106" s="239"/>
      <c r="J106" s="239"/>
      <c r="K106" s="239"/>
      <c r="L106" s="239"/>
      <c r="M106" s="239"/>
      <c r="N106" s="224"/>
      <c r="O106" s="224"/>
      <c r="P106" s="224"/>
      <c r="Q106" s="224"/>
      <c r="R106" s="224"/>
      <c r="S106" s="224"/>
      <c r="T106" s="225"/>
      <c r="U106" s="22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146</v>
      </c>
      <c r="AF106" s="214">
        <v>0</v>
      </c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15"/>
      <c r="B107" s="222"/>
      <c r="C107" s="272" t="s">
        <v>257</v>
      </c>
      <c r="D107" s="226"/>
      <c r="E107" s="233">
        <v>-1.2749999999999999</v>
      </c>
      <c r="F107" s="239"/>
      <c r="G107" s="239"/>
      <c r="H107" s="239"/>
      <c r="I107" s="239"/>
      <c r="J107" s="239"/>
      <c r="K107" s="239"/>
      <c r="L107" s="239"/>
      <c r="M107" s="239"/>
      <c r="N107" s="224"/>
      <c r="O107" s="224"/>
      <c r="P107" s="224"/>
      <c r="Q107" s="224"/>
      <c r="R107" s="224"/>
      <c r="S107" s="224"/>
      <c r="T107" s="225"/>
      <c r="U107" s="22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146</v>
      </c>
      <c r="AF107" s="214">
        <v>0</v>
      </c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15"/>
      <c r="B108" s="222"/>
      <c r="C108" s="272" t="s">
        <v>222</v>
      </c>
      <c r="D108" s="226"/>
      <c r="E108" s="233"/>
      <c r="F108" s="239"/>
      <c r="G108" s="239"/>
      <c r="H108" s="239"/>
      <c r="I108" s="239"/>
      <c r="J108" s="239"/>
      <c r="K108" s="239"/>
      <c r="L108" s="239"/>
      <c r="M108" s="239"/>
      <c r="N108" s="224"/>
      <c r="O108" s="224"/>
      <c r="P108" s="224"/>
      <c r="Q108" s="224"/>
      <c r="R108" s="224"/>
      <c r="S108" s="224"/>
      <c r="T108" s="225"/>
      <c r="U108" s="22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146</v>
      </c>
      <c r="AF108" s="214">
        <v>0</v>
      </c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15"/>
      <c r="B109" s="222"/>
      <c r="C109" s="274" t="s">
        <v>189</v>
      </c>
      <c r="D109" s="229"/>
      <c r="E109" s="235"/>
      <c r="F109" s="239"/>
      <c r="G109" s="239"/>
      <c r="H109" s="239"/>
      <c r="I109" s="239"/>
      <c r="J109" s="239"/>
      <c r="K109" s="239"/>
      <c r="L109" s="239"/>
      <c r="M109" s="239"/>
      <c r="N109" s="224"/>
      <c r="O109" s="224"/>
      <c r="P109" s="224"/>
      <c r="Q109" s="224"/>
      <c r="R109" s="224"/>
      <c r="S109" s="224"/>
      <c r="T109" s="225"/>
      <c r="U109" s="22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146</v>
      </c>
      <c r="AF109" s="214">
        <v>2</v>
      </c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15"/>
      <c r="B110" s="222"/>
      <c r="C110" s="275" t="s">
        <v>258</v>
      </c>
      <c r="D110" s="229"/>
      <c r="E110" s="235"/>
      <c r="F110" s="239"/>
      <c r="G110" s="239"/>
      <c r="H110" s="239"/>
      <c r="I110" s="239"/>
      <c r="J110" s="239"/>
      <c r="K110" s="239"/>
      <c r="L110" s="239"/>
      <c r="M110" s="239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146</v>
      </c>
      <c r="AF110" s="214">
        <v>2</v>
      </c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15"/>
      <c r="B111" s="222"/>
      <c r="C111" s="275" t="s">
        <v>259</v>
      </c>
      <c r="D111" s="229"/>
      <c r="E111" s="235">
        <v>12.3</v>
      </c>
      <c r="F111" s="239"/>
      <c r="G111" s="239"/>
      <c r="H111" s="239"/>
      <c r="I111" s="239"/>
      <c r="J111" s="239"/>
      <c r="K111" s="239"/>
      <c r="L111" s="239"/>
      <c r="M111" s="239"/>
      <c r="N111" s="224"/>
      <c r="O111" s="224"/>
      <c r="P111" s="224"/>
      <c r="Q111" s="224"/>
      <c r="R111" s="224"/>
      <c r="S111" s="224"/>
      <c r="T111" s="225"/>
      <c r="U111" s="22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146</v>
      </c>
      <c r="AF111" s="214">
        <v>2</v>
      </c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15"/>
      <c r="B112" s="222"/>
      <c r="C112" s="275" t="s">
        <v>260</v>
      </c>
      <c r="D112" s="229"/>
      <c r="E112" s="235">
        <v>5</v>
      </c>
      <c r="F112" s="239"/>
      <c r="G112" s="239"/>
      <c r="H112" s="239"/>
      <c r="I112" s="239"/>
      <c r="J112" s="239"/>
      <c r="K112" s="239"/>
      <c r="L112" s="239"/>
      <c r="M112" s="239"/>
      <c r="N112" s="224"/>
      <c r="O112" s="224"/>
      <c r="P112" s="224"/>
      <c r="Q112" s="224"/>
      <c r="R112" s="224"/>
      <c r="S112" s="224"/>
      <c r="T112" s="225"/>
      <c r="U112" s="22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146</v>
      </c>
      <c r="AF112" s="214">
        <v>2</v>
      </c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15"/>
      <c r="B113" s="222"/>
      <c r="C113" s="274" t="s">
        <v>193</v>
      </c>
      <c r="D113" s="229"/>
      <c r="E113" s="235"/>
      <c r="F113" s="239"/>
      <c r="G113" s="239"/>
      <c r="H113" s="239"/>
      <c r="I113" s="239"/>
      <c r="J113" s="239"/>
      <c r="K113" s="239"/>
      <c r="L113" s="239"/>
      <c r="M113" s="239"/>
      <c r="N113" s="224"/>
      <c r="O113" s="224"/>
      <c r="P113" s="224"/>
      <c r="Q113" s="224"/>
      <c r="R113" s="224"/>
      <c r="S113" s="224"/>
      <c r="T113" s="225"/>
      <c r="U113" s="22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146</v>
      </c>
      <c r="AF113" s="214">
        <v>0</v>
      </c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15"/>
      <c r="B114" s="222"/>
      <c r="C114" s="272" t="s">
        <v>261</v>
      </c>
      <c r="D114" s="226"/>
      <c r="E114" s="233">
        <v>4.3250000000000002</v>
      </c>
      <c r="F114" s="239"/>
      <c r="G114" s="239"/>
      <c r="H114" s="239"/>
      <c r="I114" s="239"/>
      <c r="J114" s="239"/>
      <c r="K114" s="239"/>
      <c r="L114" s="239"/>
      <c r="M114" s="239"/>
      <c r="N114" s="224"/>
      <c r="O114" s="224"/>
      <c r="P114" s="224"/>
      <c r="Q114" s="224"/>
      <c r="R114" s="224"/>
      <c r="S114" s="224"/>
      <c r="T114" s="225"/>
      <c r="U114" s="22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146</v>
      </c>
      <c r="AF114" s="214">
        <v>0</v>
      </c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15">
        <v>23</v>
      </c>
      <c r="B115" s="222" t="s">
        <v>262</v>
      </c>
      <c r="C115" s="271" t="s">
        <v>263</v>
      </c>
      <c r="D115" s="224" t="s">
        <v>165</v>
      </c>
      <c r="E115" s="232">
        <v>82.180700000000002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15</v>
      </c>
      <c r="M115" s="239">
        <f>G115*(1+L115/100)</f>
        <v>0</v>
      </c>
      <c r="N115" s="224">
        <v>0</v>
      </c>
      <c r="O115" s="224">
        <f>ROUND(E115*N115,5)</f>
        <v>0</v>
      </c>
      <c r="P115" s="224">
        <v>0</v>
      </c>
      <c r="Q115" s="224">
        <f>ROUND(E115*P115,5)</f>
        <v>0</v>
      </c>
      <c r="R115" s="224"/>
      <c r="S115" s="224"/>
      <c r="T115" s="225">
        <v>0.08</v>
      </c>
      <c r="U115" s="224">
        <f>ROUND(E115*T115,2)</f>
        <v>6.57</v>
      </c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144</v>
      </c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15"/>
      <c r="B116" s="222"/>
      <c r="C116" s="272" t="s">
        <v>264</v>
      </c>
      <c r="D116" s="226"/>
      <c r="E116" s="233"/>
      <c r="F116" s="239"/>
      <c r="G116" s="239"/>
      <c r="H116" s="239"/>
      <c r="I116" s="239"/>
      <c r="J116" s="239"/>
      <c r="K116" s="239"/>
      <c r="L116" s="239"/>
      <c r="M116" s="239"/>
      <c r="N116" s="224"/>
      <c r="O116" s="224"/>
      <c r="P116" s="224"/>
      <c r="Q116" s="224"/>
      <c r="R116" s="224"/>
      <c r="S116" s="224"/>
      <c r="T116" s="225"/>
      <c r="U116" s="22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146</v>
      </c>
      <c r="AF116" s="214">
        <v>0</v>
      </c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15"/>
      <c r="B117" s="222"/>
      <c r="C117" s="272" t="s">
        <v>265</v>
      </c>
      <c r="D117" s="226"/>
      <c r="E117" s="233"/>
      <c r="F117" s="239"/>
      <c r="G117" s="239"/>
      <c r="H117" s="239"/>
      <c r="I117" s="239"/>
      <c r="J117" s="239"/>
      <c r="K117" s="239"/>
      <c r="L117" s="239"/>
      <c r="M117" s="239"/>
      <c r="N117" s="224"/>
      <c r="O117" s="224"/>
      <c r="P117" s="224"/>
      <c r="Q117" s="224"/>
      <c r="R117" s="224"/>
      <c r="S117" s="224"/>
      <c r="T117" s="225"/>
      <c r="U117" s="22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146</v>
      </c>
      <c r="AF117" s="214">
        <v>0</v>
      </c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15"/>
      <c r="B118" s="222"/>
      <c r="C118" s="272" t="s">
        <v>266</v>
      </c>
      <c r="D118" s="226"/>
      <c r="E118" s="233"/>
      <c r="F118" s="239"/>
      <c r="G118" s="239"/>
      <c r="H118" s="239"/>
      <c r="I118" s="239"/>
      <c r="J118" s="239"/>
      <c r="K118" s="239"/>
      <c r="L118" s="239"/>
      <c r="M118" s="239"/>
      <c r="N118" s="224"/>
      <c r="O118" s="224"/>
      <c r="P118" s="224"/>
      <c r="Q118" s="224"/>
      <c r="R118" s="224"/>
      <c r="S118" s="224"/>
      <c r="T118" s="225"/>
      <c r="U118" s="22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146</v>
      </c>
      <c r="AF118" s="214">
        <v>0</v>
      </c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15"/>
      <c r="B119" s="222"/>
      <c r="C119" s="272" t="s">
        <v>267</v>
      </c>
      <c r="D119" s="226"/>
      <c r="E119" s="233">
        <v>99.215400000000002</v>
      </c>
      <c r="F119" s="239"/>
      <c r="G119" s="239"/>
      <c r="H119" s="239"/>
      <c r="I119" s="239"/>
      <c r="J119" s="239"/>
      <c r="K119" s="239"/>
      <c r="L119" s="239"/>
      <c r="M119" s="239"/>
      <c r="N119" s="224"/>
      <c r="O119" s="224"/>
      <c r="P119" s="224"/>
      <c r="Q119" s="224"/>
      <c r="R119" s="224"/>
      <c r="S119" s="224"/>
      <c r="T119" s="225"/>
      <c r="U119" s="22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146</v>
      </c>
      <c r="AF119" s="214">
        <v>0</v>
      </c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15"/>
      <c r="B120" s="222"/>
      <c r="C120" s="272" t="s">
        <v>188</v>
      </c>
      <c r="D120" s="226"/>
      <c r="E120" s="233"/>
      <c r="F120" s="239"/>
      <c r="G120" s="239"/>
      <c r="H120" s="239"/>
      <c r="I120" s="239"/>
      <c r="J120" s="239"/>
      <c r="K120" s="239"/>
      <c r="L120" s="239"/>
      <c r="M120" s="239"/>
      <c r="N120" s="224"/>
      <c r="O120" s="224"/>
      <c r="P120" s="224"/>
      <c r="Q120" s="224"/>
      <c r="R120" s="224"/>
      <c r="S120" s="224"/>
      <c r="T120" s="225"/>
      <c r="U120" s="22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146</v>
      </c>
      <c r="AF120" s="214">
        <v>0</v>
      </c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15"/>
      <c r="B121" s="222"/>
      <c r="C121" s="274" t="s">
        <v>189</v>
      </c>
      <c r="D121" s="229"/>
      <c r="E121" s="235"/>
      <c r="F121" s="239"/>
      <c r="G121" s="239"/>
      <c r="H121" s="239"/>
      <c r="I121" s="239"/>
      <c r="J121" s="239"/>
      <c r="K121" s="239"/>
      <c r="L121" s="239"/>
      <c r="M121" s="239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146</v>
      </c>
      <c r="AF121" s="214">
        <v>2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15"/>
      <c r="B122" s="222"/>
      <c r="C122" s="275" t="s">
        <v>192</v>
      </c>
      <c r="D122" s="229"/>
      <c r="E122" s="235">
        <v>7.75</v>
      </c>
      <c r="F122" s="239"/>
      <c r="G122" s="239"/>
      <c r="H122" s="239"/>
      <c r="I122" s="239"/>
      <c r="J122" s="239"/>
      <c r="K122" s="239"/>
      <c r="L122" s="239"/>
      <c r="M122" s="239"/>
      <c r="N122" s="224"/>
      <c r="O122" s="224"/>
      <c r="P122" s="224"/>
      <c r="Q122" s="224"/>
      <c r="R122" s="224"/>
      <c r="S122" s="224"/>
      <c r="T122" s="225"/>
      <c r="U122" s="22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146</v>
      </c>
      <c r="AF122" s="214">
        <v>2</v>
      </c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15"/>
      <c r="B123" s="222"/>
      <c r="C123" s="275" t="s">
        <v>268</v>
      </c>
      <c r="D123" s="229"/>
      <c r="E123" s="235">
        <v>7.3935000000000004</v>
      </c>
      <c r="F123" s="239"/>
      <c r="G123" s="239"/>
      <c r="H123" s="239"/>
      <c r="I123" s="239"/>
      <c r="J123" s="239"/>
      <c r="K123" s="239"/>
      <c r="L123" s="239"/>
      <c r="M123" s="239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146</v>
      </c>
      <c r="AF123" s="214">
        <v>2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15"/>
      <c r="B124" s="222"/>
      <c r="C124" s="275" t="s">
        <v>269</v>
      </c>
      <c r="D124" s="229"/>
      <c r="E124" s="235">
        <v>1.8912</v>
      </c>
      <c r="F124" s="239"/>
      <c r="G124" s="239"/>
      <c r="H124" s="239"/>
      <c r="I124" s="239"/>
      <c r="J124" s="239"/>
      <c r="K124" s="239"/>
      <c r="L124" s="239"/>
      <c r="M124" s="239"/>
      <c r="N124" s="224"/>
      <c r="O124" s="224"/>
      <c r="P124" s="224"/>
      <c r="Q124" s="224"/>
      <c r="R124" s="224"/>
      <c r="S124" s="224"/>
      <c r="T124" s="225"/>
      <c r="U124" s="22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146</v>
      </c>
      <c r="AF124" s="214">
        <v>2</v>
      </c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15"/>
      <c r="B125" s="222"/>
      <c r="C125" s="274" t="s">
        <v>193</v>
      </c>
      <c r="D125" s="229"/>
      <c r="E125" s="235"/>
      <c r="F125" s="239"/>
      <c r="G125" s="239"/>
      <c r="H125" s="239"/>
      <c r="I125" s="239"/>
      <c r="J125" s="239"/>
      <c r="K125" s="239"/>
      <c r="L125" s="239"/>
      <c r="M125" s="239"/>
      <c r="N125" s="224"/>
      <c r="O125" s="224"/>
      <c r="P125" s="224"/>
      <c r="Q125" s="224"/>
      <c r="R125" s="224"/>
      <c r="S125" s="224"/>
      <c r="T125" s="225"/>
      <c r="U125" s="22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146</v>
      </c>
      <c r="AF125" s="214">
        <v>0</v>
      </c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15"/>
      <c r="B126" s="222"/>
      <c r="C126" s="272" t="s">
        <v>270</v>
      </c>
      <c r="D126" s="226"/>
      <c r="E126" s="233">
        <v>-17.034700000000001</v>
      </c>
      <c r="F126" s="239"/>
      <c r="G126" s="239"/>
      <c r="H126" s="239"/>
      <c r="I126" s="239"/>
      <c r="J126" s="239"/>
      <c r="K126" s="239"/>
      <c r="L126" s="239"/>
      <c r="M126" s="239"/>
      <c r="N126" s="224"/>
      <c r="O126" s="224"/>
      <c r="P126" s="224"/>
      <c r="Q126" s="224"/>
      <c r="R126" s="224"/>
      <c r="S126" s="224"/>
      <c r="T126" s="225"/>
      <c r="U126" s="22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 t="s">
        <v>146</v>
      </c>
      <c r="AF126" s="214">
        <v>0</v>
      </c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15"/>
      <c r="B127" s="222"/>
      <c r="C127" s="276" t="s">
        <v>196</v>
      </c>
      <c r="D127" s="230"/>
      <c r="E127" s="236">
        <v>82.180700000000002</v>
      </c>
      <c r="F127" s="239"/>
      <c r="G127" s="239"/>
      <c r="H127" s="239"/>
      <c r="I127" s="239"/>
      <c r="J127" s="239"/>
      <c r="K127" s="239"/>
      <c r="L127" s="239"/>
      <c r="M127" s="239"/>
      <c r="N127" s="224"/>
      <c r="O127" s="224"/>
      <c r="P127" s="224"/>
      <c r="Q127" s="224"/>
      <c r="R127" s="224"/>
      <c r="S127" s="224"/>
      <c r="T127" s="225"/>
      <c r="U127" s="22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146</v>
      </c>
      <c r="AF127" s="214">
        <v>1</v>
      </c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15">
        <v>24</v>
      </c>
      <c r="B128" s="222" t="s">
        <v>271</v>
      </c>
      <c r="C128" s="271" t="s">
        <v>272</v>
      </c>
      <c r="D128" s="224" t="s">
        <v>165</v>
      </c>
      <c r="E128" s="232">
        <v>51.376899999999999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15</v>
      </c>
      <c r="M128" s="239">
        <f>G128*(1+L128/100)</f>
        <v>0</v>
      </c>
      <c r="N128" s="224">
        <v>0</v>
      </c>
      <c r="O128" s="224">
        <f>ROUND(E128*N128,5)</f>
        <v>0</v>
      </c>
      <c r="P128" s="224">
        <v>0</v>
      </c>
      <c r="Q128" s="224">
        <f>ROUND(E128*P128,5)</f>
        <v>0</v>
      </c>
      <c r="R128" s="224"/>
      <c r="S128" s="224"/>
      <c r="T128" s="225">
        <v>0.16</v>
      </c>
      <c r="U128" s="224">
        <f>ROUND(E128*T128,2)</f>
        <v>8.2200000000000006</v>
      </c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144</v>
      </c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15"/>
      <c r="B129" s="222"/>
      <c r="C129" s="272" t="s">
        <v>264</v>
      </c>
      <c r="D129" s="226"/>
      <c r="E129" s="233"/>
      <c r="F129" s="239"/>
      <c r="G129" s="239"/>
      <c r="H129" s="239"/>
      <c r="I129" s="239"/>
      <c r="J129" s="239"/>
      <c r="K129" s="239"/>
      <c r="L129" s="239"/>
      <c r="M129" s="239"/>
      <c r="N129" s="224"/>
      <c r="O129" s="224"/>
      <c r="P129" s="224"/>
      <c r="Q129" s="224"/>
      <c r="R129" s="224"/>
      <c r="S129" s="224"/>
      <c r="T129" s="225"/>
      <c r="U129" s="22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146</v>
      </c>
      <c r="AF129" s="214">
        <v>0</v>
      </c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15"/>
      <c r="B130" s="222"/>
      <c r="C130" s="272" t="s">
        <v>273</v>
      </c>
      <c r="D130" s="226"/>
      <c r="E130" s="233"/>
      <c r="F130" s="239"/>
      <c r="G130" s="239"/>
      <c r="H130" s="239"/>
      <c r="I130" s="239"/>
      <c r="J130" s="239"/>
      <c r="K130" s="239"/>
      <c r="L130" s="239"/>
      <c r="M130" s="239"/>
      <c r="N130" s="224"/>
      <c r="O130" s="224"/>
      <c r="P130" s="224"/>
      <c r="Q130" s="224"/>
      <c r="R130" s="224"/>
      <c r="S130" s="224"/>
      <c r="T130" s="225"/>
      <c r="U130" s="22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146</v>
      </c>
      <c r="AF130" s="214">
        <v>0</v>
      </c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15"/>
      <c r="B131" s="222"/>
      <c r="C131" s="272" t="s">
        <v>266</v>
      </c>
      <c r="D131" s="226"/>
      <c r="E131" s="233"/>
      <c r="F131" s="239"/>
      <c r="G131" s="239"/>
      <c r="H131" s="239"/>
      <c r="I131" s="239"/>
      <c r="J131" s="239"/>
      <c r="K131" s="239"/>
      <c r="L131" s="239"/>
      <c r="M131" s="239"/>
      <c r="N131" s="224"/>
      <c r="O131" s="224"/>
      <c r="P131" s="224"/>
      <c r="Q131" s="224"/>
      <c r="R131" s="224"/>
      <c r="S131" s="224"/>
      <c r="T131" s="225"/>
      <c r="U131" s="22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146</v>
      </c>
      <c r="AF131" s="214">
        <v>0</v>
      </c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15"/>
      <c r="B132" s="222"/>
      <c r="C132" s="272" t="s">
        <v>274</v>
      </c>
      <c r="D132" s="226"/>
      <c r="E132" s="233">
        <v>62.281199999999998</v>
      </c>
      <c r="F132" s="239"/>
      <c r="G132" s="239"/>
      <c r="H132" s="239"/>
      <c r="I132" s="239"/>
      <c r="J132" s="239"/>
      <c r="K132" s="239"/>
      <c r="L132" s="239"/>
      <c r="M132" s="239"/>
      <c r="N132" s="224"/>
      <c r="O132" s="224"/>
      <c r="P132" s="224"/>
      <c r="Q132" s="224"/>
      <c r="R132" s="224"/>
      <c r="S132" s="224"/>
      <c r="T132" s="225"/>
      <c r="U132" s="22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146</v>
      </c>
      <c r="AF132" s="214">
        <v>0</v>
      </c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15"/>
      <c r="B133" s="222"/>
      <c r="C133" s="272" t="s">
        <v>188</v>
      </c>
      <c r="D133" s="226"/>
      <c r="E133" s="233"/>
      <c r="F133" s="239"/>
      <c r="G133" s="239"/>
      <c r="H133" s="239"/>
      <c r="I133" s="239"/>
      <c r="J133" s="239"/>
      <c r="K133" s="239"/>
      <c r="L133" s="239"/>
      <c r="M133" s="239"/>
      <c r="N133" s="224"/>
      <c r="O133" s="224"/>
      <c r="P133" s="224"/>
      <c r="Q133" s="224"/>
      <c r="R133" s="224"/>
      <c r="S133" s="224"/>
      <c r="T133" s="225"/>
      <c r="U133" s="22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146</v>
      </c>
      <c r="AF133" s="214">
        <v>0</v>
      </c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15"/>
      <c r="B134" s="222"/>
      <c r="C134" s="274" t="s">
        <v>189</v>
      </c>
      <c r="D134" s="229"/>
      <c r="E134" s="235"/>
      <c r="F134" s="239"/>
      <c r="G134" s="239"/>
      <c r="H134" s="239"/>
      <c r="I134" s="239"/>
      <c r="J134" s="239"/>
      <c r="K134" s="239"/>
      <c r="L134" s="239"/>
      <c r="M134" s="239"/>
      <c r="N134" s="224"/>
      <c r="O134" s="224"/>
      <c r="P134" s="224"/>
      <c r="Q134" s="224"/>
      <c r="R134" s="224"/>
      <c r="S134" s="224"/>
      <c r="T134" s="225"/>
      <c r="U134" s="22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 t="s">
        <v>146</v>
      </c>
      <c r="AF134" s="214">
        <v>2</v>
      </c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15"/>
      <c r="B135" s="222"/>
      <c r="C135" s="275" t="s">
        <v>275</v>
      </c>
      <c r="D135" s="229"/>
      <c r="E135" s="235">
        <v>2.1389999999999998</v>
      </c>
      <c r="F135" s="239"/>
      <c r="G135" s="239"/>
      <c r="H135" s="239"/>
      <c r="I135" s="239"/>
      <c r="J135" s="239"/>
      <c r="K135" s="239"/>
      <c r="L135" s="239"/>
      <c r="M135" s="239"/>
      <c r="N135" s="224"/>
      <c r="O135" s="224"/>
      <c r="P135" s="224"/>
      <c r="Q135" s="224"/>
      <c r="R135" s="224"/>
      <c r="S135" s="224"/>
      <c r="T135" s="225"/>
      <c r="U135" s="22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146</v>
      </c>
      <c r="AF135" s="214">
        <v>2</v>
      </c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15"/>
      <c r="B136" s="222"/>
      <c r="C136" s="275" t="s">
        <v>276</v>
      </c>
      <c r="D136" s="229"/>
      <c r="E136" s="235">
        <v>8.76525</v>
      </c>
      <c r="F136" s="239"/>
      <c r="G136" s="239"/>
      <c r="H136" s="239"/>
      <c r="I136" s="239"/>
      <c r="J136" s="239"/>
      <c r="K136" s="239"/>
      <c r="L136" s="239"/>
      <c r="M136" s="239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146</v>
      </c>
      <c r="AF136" s="214">
        <v>2</v>
      </c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15"/>
      <c r="B137" s="222"/>
      <c r="C137" s="274" t="s">
        <v>193</v>
      </c>
      <c r="D137" s="229"/>
      <c r="E137" s="235"/>
      <c r="F137" s="239"/>
      <c r="G137" s="239"/>
      <c r="H137" s="239"/>
      <c r="I137" s="239"/>
      <c r="J137" s="239"/>
      <c r="K137" s="239"/>
      <c r="L137" s="239"/>
      <c r="M137" s="239"/>
      <c r="N137" s="224"/>
      <c r="O137" s="224"/>
      <c r="P137" s="224"/>
      <c r="Q137" s="224"/>
      <c r="R137" s="224"/>
      <c r="S137" s="224"/>
      <c r="T137" s="225"/>
      <c r="U137" s="22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146</v>
      </c>
      <c r="AF137" s="214">
        <v>0</v>
      </c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15"/>
      <c r="B138" s="222"/>
      <c r="C138" s="272" t="s">
        <v>277</v>
      </c>
      <c r="D138" s="226"/>
      <c r="E138" s="233">
        <v>-10.904299999999999</v>
      </c>
      <c r="F138" s="239"/>
      <c r="G138" s="239"/>
      <c r="H138" s="239"/>
      <c r="I138" s="239"/>
      <c r="J138" s="239"/>
      <c r="K138" s="239"/>
      <c r="L138" s="239"/>
      <c r="M138" s="239"/>
      <c r="N138" s="224"/>
      <c r="O138" s="224"/>
      <c r="P138" s="224"/>
      <c r="Q138" s="224"/>
      <c r="R138" s="224"/>
      <c r="S138" s="224"/>
      <c r="T138" s="225"/>
      <c r="U138" s="22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146</v>
      </c>
      <c r="AF138" s="214">
        <v>0</v>
      </c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15"/>
      <c r="B139" s="222"/>
      <c r="C139" s="276" t="s">
        <v>196</v>
      </c>
      <c r="D139" s="230"/>
      <c r="E139" s="236">
        <v>51.376899999999999</v>
      </c>
      <c r="F139" s="239"/>
      <c r="G139" s="239"/>
      <c r="H139" s="239"/>
      <c r="I139" s="239"/>
      <c r="J139" s="239"/>
      <c r="K139" s="239"/>
      <c r="L139" s="239"/>
      <c r="M139" s="239"/>
      <c r="N139" s="224"/>
      <c r="O139" s="224"/>
      <c r="P139" s="224"/>
      <c r="Q139" s="224"/>
      <c r="R139" s="224"/>
      <c r="S139" s="224"/>
      <c r="T139" s="225"/>
      <c r="U139" s="22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146</v>
      </c>
      <c r="AF139" s="214">
        <v>1</v>
      </c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>
      <c r="A140" s="215">
        <v>25</v>
      </c>
      <c r="B140" s="222" t="s">
        <v>278</v>
      </c>
      <c r="C140" s="271" t="s">
        <v>279</v>
      </c>
      <c r="D140" s="224" t="s">
        <v>165</v>
      </c>
      <c r="E140" s="232">
        <v>139.07759999999999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15</v>
      </c>
      <c r="M140" s="239">
        <f>G140*(1+L140/100)</f>
        <v>0</v>
      </c>
      <c r="N140" s="224">
        <v>2.4199999999999998E-3</v>
      </c>
      <c r="O140" s="224">
        <f>ROUND(E140*N140,5)</f>
        <v>0.33656999999999998</v>
      </c>
      <c r="P140" s="224">
        <v>0</v>
      </c>
      <c r="Q140" s="224">
        <f>ROUND(E140*P140,5)</f>
        <v>0</v>
      </c>
      <c r="R140" s="224"/>
      <c r="S140" s="224"/>
      <c r="T140" s="225">
        <v>0.36</v>
      </c>
      <c r="U140" s="224">
        <f>ROUND(E140*T140,2)</f>
        <v>50.07</v>
      </c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144</v>
      </c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15"/>
      <c r="B141" s="222"/>
      <c r="C141" s="272" t="s">
        <v>235</v>
      </c>
      <c r="D141" s="226"/>
      <c r="E141" s="233">
        <v>130.82759999999999</v>
      </c>
      <c r="F141" s="239"/>
      <c r="G141" s="239"/>
      <c r="H141" s="239"/>
      <c r="I141" s="239"/>
      <c r="J141" s="239"/>
      <c r="K141" s="239"/>
      <c r="L141" s="239"/>
      <c r="M141" s="239"/>
      <c r="N141" s="224"/>
      <c r="O141" s="224"/>
      <c r="P141" s="224"/>
      <c r="Q141" s="224"/>
      <c r="R141" s="224"/>
      <c r="S141" s="224"/>
      <c r="T141" s="225"/>
      <c r="U141" s="22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 t="s">
        <v>146</v>
      </c>
      <c r="AF141" s="214">
        <v>0</v>
      </c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15"/>
      <c r="B142" s="222"/>
      <c r="C142" s="272" t="s">
        <v>280</v>
      </c>
      <c r="D142" s="226"/>
      <c r="E142" s="233">
        <v>-6.1</v>
      </c>
      <c r="F142" s="239"/>
      <c r="G142" s="239"/>
      <c r="H142" s="239"/>
      <c r="I142" s="239"/>
      <c r="J142" s="239"/>
      <c r="K142" s="239"/>
      <c r="L142" s="239"/>
      <c r="M142" s="239"/>
      <c r="N142" s="224"/>
      <c r="O142" s="224"/>
      <c r="P142" s="224"/>
      <c r="Q142" s="224"/>
      <c r="R142" s="224"/>
      <c r="S142" s="224"/>
      <c r="T142" s="225"/>
      <c r="U142" s="22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146</v>
      </c>
      <c r="AF142" s="214">
        <v>0</v>
      </c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15"/>
      <c r="B143" s="222"/>
      <c r="C143" s="272" t="s">
        <v>281</v>
      </c>
      <c r="D143" s="226"/>
      <c r="E143" s="233">
        <v>14.35</v>
      </c>
      <c r="F143" s="239"/>
      <c r="G143" s="239"/>
      <c r="H143" s="239"/>
      <c r="I143" s="239"/>
      <c r="J143" s="239"/>
      <c r="K143" s="239"/>
      <c r="L143" s="239"/>
      <c r="M143" s="239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146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15"/>
      <c r="B144" s="222"/>
      <c r="C144" s="276" t="s">
        <v>196</v>
      </c>
      <c r="D144" s="230"/>
      <c r="E144" s="236">
        <v>139.07759999999999</v>
      </c>
      <c r="F144" s="239"/>
      <c r="G144" s="239"/>
      <c r="H144" s="239"/>
      <c r="I144" s="239"/>
      <c r="J144" s="239"/>
      <c r="K144" s="239"/>
      <c r="L144" s="239"/>
      <c r="M144" s="239"/>
      <c r="N144" s="224"/>
      <c r="O144" s="224"/>
      <c r="P144" s="224"/>
      <c r="Q144" s="224"/>
      <c r="R144" s="224"/>
      <c r="S144" s="224"/>
      <c r="T144" s="225"/>
      <c r="U144" s="22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146</v>
      </c>
      <c r="AF144" s="214">
        <v>1</v>
      </c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15">
        <v>26</v>
      </c>
      <c r="B145" s="222" t="s">
        <v>282</v>
      </c>
      <c r="C145" s="271" t="s">
        <v>283</v>
      </c>
      <c r="D145" s="224" t="s">
        <v>165</v>
      </c>
      <c r="E145" s="232">
        <v>6.1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15</v>
      </c>
      <c r="M145" s="239">
        <f>G145*(1+L145/100)</f>
        <v>0</v>
      </c>
      <c r="N145" s="224">
        <v>3.6800000000000001E-3</v>
      </c>
      <c r="O145" s="224">
        <f>ROUND(E145*N145,5)</f>
        <v>2.2450000000000001E-2</v>
      </c>
      <c r="P145" s="224">
        <v>0</v>
      </c>
      <c r="Q145" s="224">
        <f>ROUND(E145*P145,5)</f>
        <v>0</v>
      </c>
      <c r="R145" s="224"/>
      <c r="S145" s="224"/>
      <c r="T145" s="225">
        <v>0.46</v>
      </c>
      <c r="U145" s="224">
        <f>ROUND(E145*T145,2)</f>
        <v>2.81</v>
      </c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144</v>
      </c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15"/>
      <c r="B146" s="222"/>
      <c r="C146" s="272" t="s">
        <v>284</v>
      </c>
      <c r="D146" s="226"/>
      <c r="E146" s="233">
        <v>6.1</v>
      </c>
      <c r="F146" s="239"/>
      <c r="G146" s="239"/>
      <c r="H146" s="239"/>
      <c r="I146" s="239"/>
      <c r="J146" s="239"/>
      <c r="K146" s="239"/>
      <c r="L146" s="239"/>
      <c r="M146" s="239"/>
      <c r="N146" s="224"/>
      <c r="O146" s="224"/>
      <c r="P146" s="224"/>
      <c r="Q146" s="224"/>
      <c r="R146" s="224"/>
      <c r="S146" s="224"/>
      <c r="T146" s="225"/>
      <c r="U146" s="22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146</v>
      </c>
      <c r="AF146" s="214">
        <v>0</v>
      </c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15">
        <v>27</v>
      </c>
      <c r="B147" s="222" t="s">
        <v>285</v>
      </c>
      <c r="C147" s="271" t="s">
        <v>286</v>
      </c>
      <c r="D147" s="224" t="s">
        <v>287</v>
      </c>
      <c r="E147" s="232">
        <v>6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15</v>
      </c>
      <c r="M147" s="239">
        <f>G147*(1+L147/100)</f>
        <v>0</v>
      </c>
      <c r="N147" s="224">
        <v>0</v>
      </c>
      <c r="O147" s="224">
        <f>ROUND(E147*N147,5)</f>
        <v>0</v>
      </c>
      <c r="P147" s="224">
        <v>0</v>
      </c>
      <c r="Q147" s="224">
        <f>ROUND(E147*P147,5)</f>
        <v>0</v>
      </c>
      <c r="R147" s="224"/>
      <c r="S147" s="224"/>
      <c r="T147" s="225">
        <v>0</v>
      </c>
      <c r="U147" s="224">
        <f>ROUND(E147*T147,2)</f>
        <v>0</v>
      </c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144</v>
      </c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33.75" outlineLevel="1">
      <c r="A148" s="215"/>
      <c r="B148" s="222"/>
      <c r="C148" s="277" t="s">
        <v>288</v>
      </c>
      <c r="D148" s="231"/>
      <c r="E148" s="237"/>
      <c r="F148" s="241"/>
      <c r="G148" s="242"/>
      <c r="H148" s="239"/>
      <c r="I148" s="239"/>
      <c r="J148" s="239"/>
      <c r="K148" s="239"/>
      <c r="L148" s="239"/>
      <c r="M148" s="239"/>
      <c r="N148" s="224"/>
      <c r="O148" s="224"/>
      <c r="P148" s="224"/>
      <c r="Q148" s="224"/>
      <c r="R148" s="224"/>
      <c r="S148" s="224"/>
      <c r="T148" s="225"/>
      <c r="U148" s="22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203</v>
      </c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7" t="str">
        <f>C148</f>
        <v>ložka obsahuje náklady na dodávku a montáž prodloužení o 200 mm stávajícího odvětrání trubkami DN 100 a dodávku  amontáž vetrací mřížky AL 150x150 mm - viz. tabulka klempířských výrobků D-13, výrobek  5K</v>
      </c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15">
        <v>28</v>
      </c>
      <c r="B149" s="222" t="s">
        <v>289</v>
      </c>
      <c r="C149" s="271" t="s">
        <v>290</v>
      </c>
      <c r="D149" s="224" t="s">
        <v>287</v>
      </c>
      <c r="E149" s="232">
        <v>3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15</v>
      </c>
      <c r="M149" s="239">
        <f>G149*(1+L149/100)</f>
        <v>0</v>
      </c>
      <c r="N149" s="224">
        <v>0</v>
      </c>
      <c r="O149" s="224">
        <f>ROUND(E149*N149,5)</f>
        <v>0</v>
      </c>
      <c r="P149" s="224">
        <v>0</v>
      </c>
      <c r="Q149" s="224">
        <f>ROUND(E149*P149,5)</f>
        <v>0</v>
      </c>
      <c r="R149" s="224"/>
      <c r="S149" s="224"/>
      <c r="T149" s="225">
        <v>0</v>
      </c>
      <c r="U149" s="224">
        <f>ROUND(E149*T149,2)</f>
        <v>0</v>
      </c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144</v>
      </c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22.5" outlineLevel="1">
      <c r="A150" s="215"/>
      <c r="B150" s="222"/>
      <c r="C150" s="277" t="s">
        <v>291</v>
      </c>
      <c r="D150" s="231"/>
      <c r="E150" s="237"/>
      <c r="F150" s="241"/>
      <c r="G150" s="242"/>
      <c r="H150" s="239"/>
      <c r="I150" s="239"/>
      <c r="J150" s="239"/>
      <c r="K150" s="239"/>
      <c r="L150" s="239"/>
      <c r="M150" s="239"/>
      <c r="N150" s="224"/>
      <c r="O150" s="224"/>
      <c r="P150" s="224"/>
      <c r="Q150" s="224"/>
      <c r="R150" s="224"/>
      <c r="S150" s="224"/>
      <c r="T150" s="225"/>
      <c r="U150" s="22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203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7" t="str">
        <f>C150</f>
        <v>Položka  obsahuje náklady na demontáž stávajícího odvětrání lokálních plynových,  dodávku a montáž prodloužení o 200 mm  a zpětnou montáž krytů</v>
      </c>
      <c r="BB150" s="214"/>
      <c r="BC150" s="214"/>
      <c r="BD150" s="214"/>
      <c r="BE150" s="214"/>
      <c r="BF150" s="214"/>
      <c r="BG150" s="214"/>
      <c r="BH150" s="214"/>
    </row>
    <row r="151" spans="1:60">
      <c r="A151" s="216" t="s">
        <v>139</v>
      </c>
      <c r="B151" s="223" t="s">
        <v>94</v>
      </c>
      <c r="C151" s="273" t="s">
        <v>95</v>
      </c>
      <c r="D151" s="227"/>
      <c r="E151" s="234"/>
      <c r="F151" s="240"/>
      <c r="G151" s="240">
        <f>SUMIF(AE152:AE169,"&lt;&gt;NOR",G152:G169)</f>
        <v>0</v>
      </c>
      <c r="H151" s="240"/>
      <c r="I151" s="240">
        <f>SUM(I152:I169)</f>
        <v>0</v>
      </c>
      <c r="J151" s="240"/>
      <c r="K151" s="240">
        <f>SUM(K152:K169)</f>
        <v>0</v>
      </c>
      <c r="L151" s="240"/>
      <c r="M151" s="240">
        <f>SUM(M152:M169)</f>
        <v>0</v>
      </c>
      <c r="N151" s="227"/>
      <c r="O151" s="227">
        <f>SUM(O152:O169)</f>
        <v>0</v>
      </c>
      <c r="P151" s="227"/>
      <c r="Q151" s="227">
        <f>SUM(Q152:Q169)</f>
        <v>0</v>
      </c>
      <c r="R151" s="227"/>
      <c r="S151" s="227"/>
      <c r="T151" s="228"/>
      <c r="U151" s="227">
        <f>SUM(U152:U169)</f>
        <v>4</v>
      </c>
      <c r="AE151" t="s">
        <v>140</v>
      </c>
    </row>
    <row r="152" spans="1:60" outlineLevel="1">
      <c r="A152" s="215">
        <v>29</v>
      </c>
      <c r="B152" s="222" t="s">
        <v>292</v>
      </c>
      <c r="C152" s="271" t="s">
        <v>293</v>
      </c>
      <c r="D152" s="224" t="s">
        <v>294</v>
      </c>
      <c r="E152" s="232">
        <v>4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15</v>
      </c>
      <c r="M152" s="239">
        <f>G152*(1+L152/100)</f>
        <v>0</v>
      </c>
      <c r="N152" s="224">
        <v>0</v>
      </c>
      <c r="O152" s="224">
        <f>ROUND(E152*N152,5)</f>
        <v>0</v>
      </c>
      <c r="P152" s="224">
        <v>0</v>
      </c>
      <c r="Q152" s="224">
        <f>ROUND(E152*P152,5)</f>
        <v>0</v>
      </c>
      <c r="R152" s="224"/>
      <c r="S152" s="224"/>
      <c r="T152" s="225">
        <v>1</v>
      </c>
      <c r="U152" s="224">
        <f>ROUND(E152*T152,2)</f>
        <v>4</v>
      </c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144</v>
      </c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2.5" outlineLevel="1">
      <c r="A153" s="215"/>
      <c r="B153" s="222"/>
      <c r="C153" s="277" t="s">
        <v>295</v>
      </c>
      <c r="D153" s="231"/>
      <c r="E153" s="237"/>
      <c r="F153" s="241"/>
      <c r="G153" s="242"/>
      <c r="H153" s="239"/>
      <c r="I153" s="239"/>
      <c r="J153" s="239"/>
      <c r="K153" s="239"/>
      <c r="L153" s="239"/>
      <c r="M153" s="239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203</v>
      </c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7" t="str">
        <f>C153</f>
        <v>Položka je určena k pokyrtí nákladů na demontáže kovových prvků na fasádě, které je nutno odstranit před aplikací ETICS:</v>
      </c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15"/>
      <c r="B154" s="222"/>
      <c r="C154" s="272" t="s">
        <v>296</v>
      </c>
      <c r="D154" s="226"/>
      <c r="E154" s="233"/>
      <c r="F154" s="239"/>
      <c r="G154" s="239"/>
      <c r="H154" s="239"/>
      <c r="I154" s="239"/>
      <c r="J154" s="239"/>
      <c r="K154" s="239"/>
      <c r="L154" s="239"/>
      <c r="M154" s="239"/>
      <c r="N154" s="224"/>
      <c r="O154" s="224"/>
      <c r="P154" s="224"/>
      <c r="Q154" s="224"/>
      <c r="R154" s="224"/>
      <c r="S154" s="224"/>
      <c r="T154" s="225"/>
      <c r="U154" s="22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146</v>
      </c>
      <c r="AF154" s="214">
        <v>0</v>
      </c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15"/>
      <c r="B155" s="222"/>
      <c r="C155" s="274" t="s">
        <v>189</v>
      </c>
      <c r="D155" s="229"/>
      <c r="E155" s="235"/>
      <c r="F155" s="239"/>
      <c r="G155" s="239"/>
      <c r="H155" s="239"/>
      <c r="I155" s="239"/>
      <c r="J155" s="239"/>
      <c r="K155" s="239"/>
      <c r="L155" s="239"/>
      <c r="M155" s="239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146</v>
      </c>
      <c r="AF155" s="214">
        <v>2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15"/>
      <c r="B156" s="222"/>
      <c r="C156" s="275" t="s">
        <v>297</v>
      </c>
      <c r="D156" s="229"/>
      <c r="E156" s="235"/>
      <c r="F156" s="239"/>
      <c r="G156" s="239"/>
      <c r="H156" s="239"/>
      <c r="I156" s="239"/>
      <c r="J156" s="239"/>
      <c r="K156" s="239"/>
      <c r="L156" s="239"/>
      <c r="M156" s="239"/>
      <c r="N156" s="224"/>
      <c r="O156" s="224"/>
      <c r="P156" s="224"/>
      <c r="Q156" s="224"/>
      <c r="R156" s="224"/>
      <c r="S156" s="224"/>
      <c r="T156" s="225"/>
      <c r="U156" s="22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146</v>
      </c>
      <c r="AF156" s="214">
        <v>2</v>
      </c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15"/>
      <c r="B157" s="222"/>
      <c r="C157" s="275" t="s">
        <v>298</v>
      </c>
      <c r="D157" s="229"/>
      <c r="E157" s="235"/>
      <c r="F157" s="239"/>
      <c r="G157" s="239"/>
      <c r="H157" s="239"/>
      <c r="I157" s="239"/>
      <c r="J157" s="239"/>
      <c r="K157" s="239"/>
      <c r="L157" s="239"/>
      <c r="M157" s="239"/>
      <c r="N157" s="224"/>
      <c r="O157" s="224"/>
      <c r="P157" s="224"/>
      <c r="Q157" s="224"/>
      <c r="R157" s="224"/>
      <c r="S157" s="224"/>
      <c r="T157" s="225"/>
      <c r="U157" s="22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146</v>
      </c>
      <c r="AF157" s="214">
        <v>2</v>
      </c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15"/>
      <c r="B158" s="222"/>
      <c r="C158" s="275" t="s">
        <v>299</v>
      </c>
      <c r="D158" s="229"/>
      <c r="E158" s="235"/>
      <c r="F158" s="239"/>
      <c r="G158" s="239"/>
      <c r="H158" s="239"/>
      <c r="I158" s="239"/>
      <c r="J158" s="239"/>
      <c r="K158" s="239"/>
      <c r="L158" s="239"/>
      <c r="M158" s="239"/>
      <c r="N158" s="224"/>
      <c r="O158" s="224"/>
      <c r="P158" s="224"/>
      <c r="Q158" s="224"/>
      <c r="R158" s="224"/>
      <c r="S158" s="224"/>
      <c r="T158" s="225"/>
      <c r="U158" s="22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146</v>
      </c>
      <c r="AF158" s="214">
        <v>2</v>
      </c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15"/>
      <c r="B159" s="222"/>
      <c r="C159" s="275" t="s">
        <v>300</v>
      </c>
      <c r="D159" s="229"/>
      <c r="E159" s="235"/>
      <c r="F159" s="239"/>
      <c r="G159" s="239"/>
      <c r="H159" s="239"/>
      <c r="I159" s="239"/>
      <c r="J159" s="239"/>
      <c r="K159" s="239"/>
      <c r="L159" s="239"/>
      <c r="M159" s="239"/>
      <c r="N159" s="224"/>
      <c r="O159" s="224"/>
      <c r="P159" s="224"/>
      <c r="Q159" s="224"/>
      <c r="R159" s="224"/>
      <c r="S159" s="224"/>
      <c r="T159" s="225"/>
      <c r="U159" s="22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146</v>
      </c>
      <c r="AF159" s="214">
        <v>2</v>
      </c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15"/>
      <c r="B160" s="222"/>
      <c r="C160" s="275" t="s">
        <v>301</v>
      </c>
      <c r="D160" s="229"/>
      <c r="E160" s="235"/>
      <c r="F160" s="239"/>
      <c r="G160" s="239"/>
      <c r="H160" s="239"/>
      <c r="I160" s="239"/>
      <c r="J160" s="239"/>
      <c r="K160" s="239"/>
      <c r="L160" s="239"/>
      <c r="M160" s="239"/>
      <c r="N160" s="224"/>
      <c r="O160" s="224"/>
      <c r="P160" s="224"/>
      <c r="Q160" s="224"/>
      <c r="R160" s="224"/>
      <c r="S160" s="224"/>
      <c r="T160" s="225"/>
      <c r="U160" s="22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146</v>
      </c>
      <c r="AF160" s="214">
        <v>2</v>
      </c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15"/>
      <c r="B161" s="222"/>
      <c r="C161" s="274" t="s">
        <v>193</v>
      </c>
      <c r="D161" s="229"/>
      <c r="E161" s="235"/>
      <c r="F161" s="239"/>
      <c r="G161" s="239"/>
      <c r="H161" s="239"/>
      <c r="I161" s="239"/>
      <c r="J161" s="239"/>
      <c r="K161" s="239"/>
      <c r="L161" s="239"/>
      <c r="M161" s="239"/>
      <c r="N161" s="224"/>
      <c r="O161" s="224"/>
      <c r="P161" s="224"/>
      <c r="Q161" s="224"/>
      <c r="R161" s="224"/>
      <c r="S161" s="224"/>
      <c r="T161" s="225"/>
      <c r="U161" s="22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146</v>
      </c>
      <c r="AF161" s="214">
        <v>0</v>
      </c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15"/>
      <c r="B162" s="222"/>
      <c r="C162" s="272" t="s">
        <v>302</v>
      </c>
      <c r="D162" s="226"/>
      <c r="E162" s="233">
        <v>3</v>
      </c>
      <c r="F162" s="239"/>
      <c r="G162" s="239"/>
      <c r="H162" s="239"/>
      <c r="I162" s="239"/>
      <c r="J162" s="239"/>
      <c r="K162" s="239"/>
      <c r="L162" s="239"/>
      <c r="M162" s="239"/>
      <c r="N162" s="224"/>
      <c r="O162" s="224"/>
      <c r="P162" s="224"/>
      <c r="Q162" s="224"/>
      <c r="R162" s="224"/>
      <c r="S162" s="224"/>
      <c r="T162" s="225"/>
      <c r="U162" s="22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146</v>
      </c>
      <c r="AF162" s="214">
        <v>0</v>
      </c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15"/>
      <c r="B163" s="222"/>
      <c r="C163" s="272" t="s">
        <v>222</v>
      </c>
      <c r="D163" s="226"/>
      <c r="E163" s="233"/>
      <c r="F163" s="239"/>
      <c r="G163" s="239"/>
      <c r="H163" s="239"/>
      <c r="I163" s="239"/>
      <c r="J163" s="239"/>
      <c r="K163" s="239"/>
      <c r="L163" s="239"/>
      <c r="M163" s="239"/>
      <c r="N163" s="224"/>
      <c r="O163" s="224"/>
      <c r="P163" s="224"/>
      <c r="Q163" s="224"/>
      <c r="R163" s="224"/>
      <c r="S163" s="224"/>
      <c r="T163" s="225"/>
      <c r="U163" s="22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146</v>
      </c>
      <c r="AF163" s="214">
        <v>0</v>
      </c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15"/>
      <c r="B164" s="222"/>
      <c r="C164" s="272" t="s">
        <v>303</v>
      </c>
      <c r="D164" s="226"/>
      <c r="E164" s="233"/>
      <c r="F164" s="239"/>
      <c r="G164" s="239"/>
      <c r="H164" s="239"/>
      <c r="I164" s="239"/>
      <c r="J164" s="239"/>
      <c r="K164" s="239"/>
      <c r="L164" s="239"/>
      <c r="M164" s="239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146</v>
      </c>
      <c r="AF164" s="214">
        <v>0</v>
      </c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15"/>
      <c r="B165" s="222"/>
      <c r="C165" s="274" t="s">
        <v>189</v>
      </c>
      <c r="D165" s="229"/>
      <c r="E165" s="235"/>
      <c r="F165" s="239"/>
      <c r="G165" s="239"/>
      <c r="H165" s="239"/>
      <c r="I165" s="239"/>
      <c r="J165" s="239"/>
      <c r="K165" s="239"/>
      <c r="L165" s="239"/>
      <c r="M165" s="239"/>
      <c r="N165" s="224"/>
      <c r="O165" s="224"/>
      <c r="P165" s="224"/>
      <c r="Q165" s="224"/>
      <c r="R165" s="224"/>
      <c r="S165" s="224"/>
      <c r="T165" s="225"/>
      <c r="U165" s="22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146</v>
      </c>
      <c r="AF165" s="214">
        <v>2</v>
      </c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15"/>
      <c r="B166" s="222"/>
      <c r="C166" s="275" t="s">
        <v>304</v>
      </c>
      <c r="D166" s="229"/>
      <c r="E166" s="235"/>
      <c r="F166" s="239"/>
      <c r="G166" s="239"/>
      <c r="H166" s="239"/>
      <c r="I166" s="239"/>
      <c r="J166" s="239"/>
      <c r="K166" s="239"/>
      <c r="L166" s="239"/>
      <c r="M166" s="239"/>
      <c r="N166" s="224"/>
      <c r="O166" s="224"/>
      <c r="P166" s="224"/>
      <c r="Q166" s="224"/>
      <c r="R166" s="224"/>
      <c r="S166" s="224"/>
      <c r="T166" s="225"/>
      <c r="U166" s="22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146</v>
      </c>
      <c r="AF166" s="214">
        <v>2</v>
      </c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15"/>
      <c r="B167" s="222"/>
      <c r="C167" s="275" t="s">
        <v>305</v>
      </c>
      <c r="D167" s="229"/>
      <c r="E167" s="235"/>
      <c r="F167" s="239"/>
      <c r="G167" s="239"/>
      <c r="H167" s="239"/>
      <c r="I167" s="239"/>
      <c r="J167" s="239"/>
      <c r="K167" s="239"/>
      <c r="L167" s="239"/>
      <c r="M167" s="239"/>
      <c r="N167" s="224"/>
      <c r="O167" s="224"/>
      <c r="P167" s="224"/>
      <c r="Q167" s="224"/>
      <c r="R167" s="224"/>
      <c r="S167" s="224"/>
      <c r="T167" s="225"/>
      <c r="U167" s="22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146</v>
      </c>
      <c r="AF167" s="214">
        <v>2</v>
      </c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15"/>
      <c r="B168" s="222"/>
      <c r="C168" s="274" t="s">
        <v>193</v>
      </c>
      <c r="D168" s="229"/>
      <c r="E168" s="235"/>
      <c r="F168" s="239"/>
      <c r="G168" s="239"/>
      <c r="H168" s="239"/>
      <c r="I168" s="239"/>
      <c r="J168" s="239"/>
      <c r="K168" s="239"/>
      <c r="L168" s="239"/>
      <c r="M168" s="239"/>
      <c r="N168" s="224"/>
      <c r="O168" s="224"/>
      <c r="P168" s="224"/>
      <c r="Q168" s="224"/>
      <c r="R168" s="224"/>
      <c r="S168" s="224"/>
      <c r="T168" s="225"/>
      <c r="U168" s="22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 t="s">
        <v>146</v>
      </c>
      <c r="AF168" s="214">
        <v>0</v>
      </c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15"/>
      <c r="B169" s="222"/>
      <c r="C169" s="272" t="s">
        <v>306</v>
      </c>
      <c r="D169" s="226"/>
      <c r="E169" s="233">
        <v>1</v>
      </c>
      <c r="F169" s="239"/>
      <c r="G169" s="239"/>
      <c r="H169" s="239"/>
      <c r="I169" s="239"/>
      <c r="J169" s="239"/>
      <c r="K169" s="239"/>
      <c r="L169" s="239"/>
      <c r="M169" s="239"/>
      <c r="N169" s="224"/>
      <c r="O169" s="224"/>
      <c r="P169" s="224"/>
      <c r="Q169" s="224"/>
      <c r="R169" s="224"/>
      <c r="S169" s="224"/>
      <c r="T169" s="225"/>
      <c r="U169" s="22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146</v>
      </c>
      <c r="AF169" s="214">
        <v>0</v>
      </c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>
      <c r="A170" s="216" t="s">
        <v>139</v>
      </c>
      <c r="B170" s="223" t="s">
        <v>96</v>
      </c>
      <c r="C170" s="273" t="s">
        <v>97</v>
      </c>
      <c r="D170" s="227"/>
      <c r="E170" s="234"/>
      <c r="F170" s="240"/>
      <c r="G170" s="240">
        <f>SUMIF(AE171:AE175,"&lt;&gt;NOR",G171:G175)</f>
        <v>0</v>
      </c>
      <c r="H170" s="240"/>
      <c r="I170" s="240">
        <f>SUM(I171:I175)</f>
        <v>0</v>
      </c>
      <c r="J170" s="240"/>
      <c r="K170" s="240">
        <f>SUM(K171:K175)</f>
        <v>0</v>
      </c>
      <c r="L170" s="240"/>
      <c r="M170" s="240">
        <f>SUM(M171:M175)</f>
        <v>0</v>
      </c>
      <c r="N170" s="227"/>
      <c r="O170" s="227">
        <f>SUM(O171:O175)</f>
        <v>1.5663400000000001</v>
      </c>
      <c r="P170" s="227"/>
      <c r="Q170" s="227">
        <f>SUM(Q171:Q175)</f>
        <v>0</v>
      </c>
      <c r="R170" s="227"/>
      <c r="S170" s="227"/>
      <c r="T170" s="228"/>
      <c r="U170" s="227">
        <f>SUM(U171:U175)</f>
        <v>1.46</v>
      </c>
      <c r="AE170" t="s">
        <v>140</v>
      </c>
    </row>
    <row r="171" spans="1:60" ht="22.5" outlineLevel="1">
      <c r="A171" s="215">
        <v>30</v>
      </c>
      <c r="B171" s="222" t="s">
        <v>307</v>
      </c>
      <c r="C171" s="271" t="s">
        <v>308</v>
      </c>
      <c r="D171" s="224" t="s">
        <v>172</v>
      </c>
      <c r="E171" s="232">
        <v>13.3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15</v>
      </c>
      <c r="M171" s="239">
        <f>G171*(1+L171/100)</f>
        <v>0</v>
      </c>
      <c r="N171" s="224">
        <v>8.949E-2</v>
      </c>
      <c r="O171" s="224">
        <f>ROUND(E171*N171,5)</f>
        <v>1.1902200000000001</v>
      </c>
      <c r="P171" s="224">
        <v>0</v>
      </c>
      <c r="Q171" s="224">
        <f>ROUND(E171*P171,5)</f>
        <v>0</v>
      </c>
      <c r="R171" s="224"/>
      <c r="S171" s="224"/>
      <c r="T171" s="225">
        <v>0.11</v>
      </c>
      <c r="U171" s="224">
        <f>ROUND(E171*T171,2)</f>
        <v>1.46</v>
      </c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144</v>
      </c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15"/>
      <c r="B172" s="222"/>
      <c r="C172" s="272" t="s">
        <v>309</v>
      </c>
      <c r="D172" s="226"/>
      <c r="E172" s="233"/>
      <c r="F172" s="239"/>
      <c r="G172" s="239"/>
      <c r="H172" s="239"/>
      <c r="I172" s="239"/>
      <c r="J172" s="239"/>
      <c r="K172" s="239"/>
      <c r="L172" s="239"/>
      <c r="M172" s="239"/>
      <c r="N172" s="224"/>
      <c r="O172" s="224"/>
      <c r="P172" s="224"/>
      <c r="Q172" s="224"/>
      <c r="R172" s="224"/>
      <c r="S172" s="224"/>
      <c r="T172" s="225"/>
      <c r="U172" s="22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146</v>
      </c>
      <c r="AF172" s="214">
        <v>0</v>
      </c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15"/>
      <c r="B173" s="222"/>
      <c r="C173" s="272" t="s">
        <v>175</v>
      </c>
      <c r="D173" s="226"/>
      <c r="E173" s="233">
        <v>13.3</v>
      </c>
      <c r="F173" s="239"/>
      <c r="G173" s="239"/>
      <c r="H173" s="239"/>
      <c r="I173" s="239"/>
      <c r="J173" s="239"/>
      <c r="K173" s="239"/>
      <c r="L173" s="239"/>
      <c r="M173" s="239"/>
      <c r="N173" s="224"/>
      <c r="O173" s="224"/>
      <c r="P173" s="224"/>
      <c r="Q173" s="224"/>
      <c r="R173" s="224"/>
      <c r="S173" s="224"/>
      <c r="T173" s="225"/>
      <c r="U173" s="22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146</v>
      </c>
      <c r="AF173" s="214">
        <v>0</v>
      </c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15">
        <v>31</v>
      </c>
      <c r="B174" s="222" t="s">
        <v>310</v>
      </c>
      <c r="C174" s="271" t="s">
        <v>311</v>
      </c>
      <c r="D174" s="224" t="s">
        <v>287</v>
      </c>
      <c r="E174" s="232">
        <v>26.866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15</v>
      </c>
      <c r="M174" s="239">
        <f>G174*(1+L174/100)</f>
        <v>0</v>
      </c>
      <c r="N174" s="224">
        <v>1.4E-2</v>
      </c>
      <c r="O174" s="224">
        <f>ROUND(E174*N174,5)</f>
        <v>0.37612000000000001</v>
      </c>
      <c r="P174" s="224">
        <v>0</v>
      </c>
      <c r="Q174" s="224">
        <f>ROUND(E174*P174,5)</f>
        <v>0</v>
      </c>
      <c r="R174" s="224"/>
      <c r="S174" s="224"/>
      <c r="T174" s="225">
        <v>0</v>
      </c>
      <c r="U174" s="224">
        <f>ROUND(E174*T174,2)</f>
        <v>0</v>
      </c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209</v>
      </c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15"/>
      <c r="B175" s="222"/>
      <c r="C175" s="272" t="s">
        <v>312</v>
      </c>
      <c r="D175" s="226"/>
      <c r="E175" s="233">
        <v>26.866</v>
      </c>
      <c r="F175" s="239"/>
      <c r="G175" s="239"/>
      <c r="H175" s="239"/>
      <c r="I175" s="239"/>
      <c r="J175" s="239"/>
      <c r="K175" s="239"/>
      <c r="L175" s="239"/>
      <c r="M175" s="239"/>
      <c r="N175" s="224"/>
      <c r="O175" s="224"/>
      <c r="P175" s="224"/>
      <c r="Q175" s="224"/>
      <c r="R175" s="224"/>
      <c r="S175" s="224"/>
      <c r="T175" s="225"/>
      <c r="U175" s="22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146</v>
      </c>
      <c r="AF175" s="214">
        <v>0</v>
      </c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>
      <c r="A176" s="216" t="s">
        <v>139</v>
      </c>
      <c r="B176" s="223" t="s">
        <v>98</v>
      </c>
      <c r="C176" s="273" t="s">
        <v>99</v>
      </c>
      <c r="D176" s="227"/>
      <c r="E176" s="234"/>
      <c r="F176" s="240"/>
      <c r="G176" s="240">
        <f>SUMIF(AE177:AE189,"&lt;&gt;NOR",G177:G189)</f>
        <v>0</v>
      </c>
      <c r="H176" s="240"/>
      <c r="I176" s="240">
        <f>SUM(I177:I189)</f>
        <v>0</v>
      </c>
      <c r="J176" s="240"/>
      <c r="K176" s="240">
        <f>SUM(K177:K189)</f>
        <v>0</v>
      </c>
      <c r="L176" s="240"/>
      <c r="M176" s="240">
        <f>SUM(M177:M189)</f>
        <v>0</v>
      </c>
      <c r="N176" s="227"/>
      <c r="O176" s="227">
        <f>SUM(O177:O189)</f>
        <v>2.77006</v>
      </c>
      <c r="P176" s="227"/>
      <c r="Q176" s="227">
        <f>SUM(Q177:Q189)</f>
        <v>0</v>
      </c>
      <c r="R176" s="227"/>
      <c r="S176" s="227"/>
      <c r="T176" s="228"/>
      <c r="U176" s="227">
        <f>SUM(U177:U189)</f>
        <v>46.430000000000007</v>
      </c>
      <c r="AE176" t="s">
        <v>140</v>
      </c>
    </row>
    <row r="177" spans="1:60" outlineLevel="1">
      <c r="A177" s="215">
        <v>32</v>
      </c>
      <c r="B177" s="222" t="s">
        <v>313</v>
      </c>
      <c r="C177" s="271" t="s">
        <v>314</v>
      </c>
      <c r="D177" s="224" t="s">
        <v>165</v>
      </c>
      <c r="E177" s="232">
        <v>136.59100000000001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15</v>
      </c>
      <c r="M177" s="239">
        <f>G177*(1+L177/100)</f>
        <v>0</v>
      </c>
      <c r="N177" s="224">
        <v>1.8380000000000001E-2</v>
      </c>
      <c r="O177" s="224">
        <f>ROUND(E177*N177,5)</f>
        <v>2.5105400000000002</v>
      </c>
      <c r="P177" s="224">
        <v>0</v>
      </c>
      <c r="Q177" s="224">
        <f>ROUND(E177*P177,5)</f>
        <v>0</v>
      </c>
      <c r="R177" s="224"/>
      <c r="S177" s="224"/>
      <c r="T177" s="225">
        <v>0.14000000000000001</v>
      </c>
      <c r="U177" s="224">
        <f>ROUND(E177*T177,2)</f>
        <v>19.12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144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15"/>
      <c r="B178" s="222"/>
      <c r="C178" s="272" t="s">
        <v>222</v>
      </c>
      <c r="D178" s="226"/>
      <c r="E178" s="233"/>
      <c r="F178" s="239"/>
      <c r="G178" s="239"/>
      <c r="H178" s="239"/>
      <c r="I178" s="239"/>
      <c r="J178" s="239"/>
      <c r="K178" s="239"/>
      <c r="L178" s="239"/>
      <c r="M178" s="239"/>
      <c r="N178" s="224"/>
      <c r="O178" s="224"/>
      <c r="P178" s="224"/>
      <c r="Q178" s="224"/>
      <c r="R178" s="224"/>
      <c r="S178" s="224"/>
      <c r="T178" s="225"/>
      <c r="U178" s="22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146</v>
      </c>
      <c r="AF178" s="214">
        <v>0</v>
      </c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15"/>
      <c r="B179" s="222"/>
      <c r="C179" s="272" t="s">
        <v>186</v>
      </c>
      <c r="D179" s="226"/>
      <c r="E179" s="233"/>
      <c r="F179" s="239"/>
      <c r="G179" s="239"/>
      <c r="H179" s="239"/>
      <c r="I179" s="239"/>
      <c r="J179" s="239"/>
      <c r="K179" s="239"/>
      <c r="L179" s="239"/>
      <c r="M179" s="239"/>
      <c r="N179" s="224"/>
      <c r="O179" s="224"/>
      <c r="P179" s="224"/>
      <c r="Q179" s="224"/>
      <c r="R179" s="224"/>
      <c r="S179" s="224"/>
      <c r="T179" s="225"/>
      <c r="U179" s="22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 t="s">
        <v>146</v>
      </c>
      <c r="AF179" s="214">
        <v>0</v>
      </c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15"/>
      <c r="B180" s="222"/>
      <c r="C180" s="272" t="s">
        <v>315</v>
      </c>
      <c r="D180" s="226"/>
      <c r="E180" s="233">
        <v>136.59100000000001</v>
      </c>
      <c r="F180" s="239"/>
      <c r="G180" s="239"/>
      <c r="H180" s="239"/>
      <c r="I180" s="239"/>
      <c r="J180" s="239"/>
      <c r="K180" s="239"/>
      <c r="L180" s="239"/>
      <c r="M180" s="239"/>
      <c r="N180" s="224"/>
      <c r="O180" s="224"/>
      <c r="P180" s="224"/>
      <c r="Q180" s="224"/>
      <c r="R180" s="224"/>
      <c r="S180" s="224"/>
      <c r="T180" s="225"/>
      <c r="U180" s="22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146</v>
      </c>
      <c r="AF180" s="214">
        <v>0</v>
      </c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15"/>
      <c r="B181" s="222"/>
      <c r="C181" s="272" t="s">
        <v>316</v>
      </c>
      <c r="D181" s="226"/>
      <c r="E181" s="233"/>
      <c r="F181" s="239"/>
      <c r="G181" s="239"/>
      <c r="H181" s="239"/>
      <c r="I181" s="239"/>
      <c r="J181" s="239"/>
      <c r="K181" s="239"/>
      <c r="L181" s="239"/>
      <c r="M181" s="239"/>
      <c r="N181" s="224"/>
      <c r="O181" s="224"/>
      <c r="P181" s="224"/>
      <c r="Q181" s="224"/>
      <c r="R181" s="224"/>
      <c r="S181" s="224"/>
      <c r="T181" s="225"/>
      <c r="U181" s="22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146</v>
      </c>
      <c r="AF181" s="214">
        <v>0</v>
      </c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15"/>
      <c r="B182" s="222"/>
      <c r="C182" s="276" t="s">
        <v>196</v>
      </c>
      <c r="D182" s="230"/>
      <c r="E182" s="236">
        <v>136.59100000000001</v>
      </c>
      <c r="F182" s="239"/>
      <c r="G182" s="239"/>
      <c r="H182" s="239"/>
      <c r="I182" s="239"/>
      <c r="J182" s="239"/>
      <c r="K182" s="239"/>
      <c r="L182" s="239"/>
      <c r="M182" s="239"/>
      <c r="N182" s="224"/>
      <c r="O182" s="224"/>
      <c r="P182" s="224"/>
      <c r="Q182" s="224"/>
      <c r="R182" s="224"/>
      <c r="S182" s="224"/>
      <c r="T182" s="225"/>
      <c r="U182" s="22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146</v>
      </c>
      <c r="AF182" s="214">
        <v>1</v>
      </c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15">
        <v>33</v>
      </c>
      <c r="B183" s="222" t="s">
        <v>317</v>
      </c>
      <c r="C183" s="271" t="s">
        <v>318</v>
      </c>
      <c r="D183" s="224" t="s">
        <v>165</v>
      </c>
      <c r="E183" s="232">
        <v>273.18200000000002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15</v>
      </c>
      <c r="M183" s="239">
        <f>G183*(1+L183/100)</f>
        <v>0</v>
      </c>
      <c r="N183" s="224">
        <v>9.5E-4</v>
      </c>
      <c r="O183" s="224">
        <f>ROUND(E183*N183,5)</f>
        <v>0.25951999999999997</v>
      </c>
      <c r="P183" s="224">
        <v>0</v>
      </c>
      <c r="Q183" s="224">
        <f>ROUND(E183*P183,5)</f>
        <v>0</v>
      </c>
      <c r="R183" s="224"/>
      <c r="S183" s="224"/>
      <c r="T183" s="225">
        <v>0.01</v>
      </c>
      <c r="U183" s="224">
        <f>ROUND(E183*T183,2)</f>
        <v>2.73</v>
      </c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144</v>
      </c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15"/>
      <c r="B184" s="222"/>
      <c r="C184" s="272" t="s">
        <v>319</v>
      </c>
      <c r="D184" s="226"/>
      <c r="E184" s="233">
        <v>273.18200000000002</v>
      </c>
      <c r="F184" s="239"/>
      <c r="G184" s="239"/>
      <c r="H184" s="239"/>
      <c r="I184" s="239"/>
      <c r="J184" s="239"/>
      <c r="K184" s="239"/>
      <c r="L184" s="239"/>
      <c r="M184" s="239"/>
      <c r="N184" s="224"/>
      <c r="O184" s="224"/>
      <c r="P184" s="224"/>
      <c r="Q184" s="224"/>
      <c r="R184" s="224"/>
      <c r="S184" s="224"/>
      <c r="T184" s="225"/>
      <c r="U184" s="22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146</v>
      </c>
      <c r="AF184" s="214">
        <v>0</v>
      </c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15">
        <v>34</v>
      </c>
      <c r="B185" s="222" t="s">
        <v>320</v>
      </c>
      <c r="C185" s="271" t="s">
        <v>321</v>
      </c>
      <c r="D185" s="224" t="s">
        <v>165</v>
      </c>
      <c r="E185" s="232">
        <v>136.59100000000001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15</v>
      </c>
      <c r="M185" s="239">
        <f>G185*(1+L185/100)</f>
        <v>0</v>
      </c>
      <c r="N185" s="224">
        <v>0</v>
      </c>
      <c r="O185" s="224">
        <f>ROUND(E185*N185,5)</f>
        <v>0</v>
      </c>
      <c r="P185" s="224">
        <v>0</v>
      </c>
      <c r="Q185" s="224">
        <f>ROUND(E185*P185,5)</f>
        <v>0</v>
      </c>
      <c r="R185" s="224"/>
      <c r="S185" s="224"/>
      <c r="T185" s="225">
        <v>0.04</v>
      </c>
      <c r="U185" s="224">
        <f>ROUND(E185*T185,2)</f>
        <v>5.46</v>
      </c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144</v>
      </c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15">
        <v>35</v>
      </c>
      <c r="B186" s="222" t="s">
        <v>322</v>
      </c>
      <c r="C186" s="271" t="s">
        <v>323</v>
      </c>
      <c r="D186" s="224" t="s">
        <v>165</v>
      </c>
      <c r="E186" s="232">
        <v>273.18200000000002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15</v>
      </c>
      <c r="M186" s="239">
        <f>G186*(1+L186/100)</f>
        <v>0</v>
      </c>
      <c r="N186" s="224">
        <v>0</v>
      </c>
      <c r="O186" s="224">
        <f>ROUND(E186*N186,5)</f>
        <v>0</v>
      </c>
      <c r="P186" s="224">
        <v>0</v>
      </c>
      <c r="Q186" s="224">
        <f>ROUND(E186*P186,5)</f>
        <v>0</v>
      </c>
      <c r="R186" s="224"/>
      <c r="S186" s="224"/>
      <c r="T186" s="225">
        <v>0</v>
      </c>
      <c r="U186" s="224">
        <f>ROUND(E186*T186,2)</f>
        <v>0</v>
      </c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144</v>
      </c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15">
        <v>36</v>
      </c>
      <c r="B187" s="222" t="s">
        <v>324</v>
      </c>
      <c r="C187" s="271" t="s">
        <v>325</v>
      </c>
      <c r="D187" s="224" t="s">
        <v>165</v>
      </c>
      <c r="E187" s="232">
        <v>136.59100000000001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15</v>
      </c>
      <c r="M187" s="239">
        <f>G187*(1+L187/100)</f>
        <v>0</v>
      </c>
      <c r="N187" s="224">
        <v>0</v>
      </c>
      <c r="O187" s="224">
        <f>ROUND(E187*N187,5)</f>
        <v>0</v>
      </c>
      <c r="P187" s="224">
        <v>0</v>
      </c>
      <c r="Q187" s="224">
        <f>ROUND(E187*P187,5)</f>
        <v>0</v>
      </c>
      <c r="R187" s="224"/>
      <c r="S187" s="224"/>
      <c r="T187" s="225">
        <v>0.02</v>
      </c>
      <c r="U187" s="224">
        <f>ROUND(E187*T187,2)</f>
        <v>2.73</v>
      </c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144</v>
      </c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15">
        <v>37</v>
      </c>
      <c r="B188" s="222" t="s">
        <v>326</v>
      </c>
      <c r="C188" s="271" t="s">
        <v>327</v>
      </c>
      <c r="D188" s="224" t="s">
        <v>165</v>
      </c>
      <c r="E188" s="232">
        <v>136.59100000000001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15</v>
      </c>
      <c r="M188" s="239">
        <f>G188*(1+L188/100)</f>
        <v>0</v>
      </c>
      <c r="N188" s="224">
        <v>0</v>
      </c>
      <c r="O188" s="224">
        <f>ROUND(E188*N188,5)</f>
        <v>0</v>
      </c>
      <c r="P188" s="224">
        <v>0</v>
      </c>
      <c r="Q188" s="224">
        <f>ROUND(E188*P188,5)</f>
        <v>0</v>
      </c>
      <c r="R188" s="224"/>
      <c r="S188" s="224"/>
      <c r="T188" s="225">
        <v>0.12</v>
      </c>
      <c r="U188" s="224">
        <f>ROUND(E188*T188,2)</f>
        <v>16.39</v>
      </c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144</v>
      </c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15"/>
      <c r="B189" s="222"/>
      <c r="C189" s="272" t="s">
        <v>328</v>
      </c>
      <c r="D189" s="226"/>
      <c r="E189" s="233">
        <v>136.59100000000001</v>
      </c>
      <c r="F189" s="239"/>
      <c r="G189" s="239"/>
      <c r="H189" s="239"/>
      <c r="I189" s="239"/>
      <c r="J189" s="239"/>
      <c r="K189" s="239"/>
      <c r="L189" s="239"/>
      <c r="M189" s="239"/>
      <c r="N189" s="224"/>
      <c r="O189" s="224"/>
      <c r="P189" s="224"/>
      <c r="Q189" s="224"/>
      <c r="R189" s="224"/>
      <c r="S189" s="224"/>
      <c r="T189" s="225"/>
      <c r="U189" s="22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146</v>
      </c>
      <c r="AF189" s="214">
        <v>0</v>
      </c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>
      <c r="A190" s="216" t="s">
        <v>139</v>
      </c>
      <c r="B190" s="223" t="s">
        <v>100</v>
      </c>
      <c r="C190" s="273" t="s">
        <v>101</v>
      </c>
      <c r="D190" s="227"/>
      <c r="E190" s="234"/>
      <c r="F190" s="240"/>
      <c r="G190" s="240">
        <f>SUMIF(AE191:AE204,"&lt;&gt;NOR",G191:G204)</f>
        <v>0</v>
      </c>
      <c r="H190" s="240"/>
      <c r="I190" s="240">
        <f>SUM(I191:I204)</f>
        <v>0</v>
      </c>
      <c r="J190" s="240"/>
      <c r="K190" s="240">
        <f>SUM(K191:K204)</f>
        <v>0</v>
      </c>
      <c r="L190" s="240"/>
      <c r="M190" s="240">
        <f>SUM(M191:M204)</f>
        <v>0</v>
      </c>
      <c r="N190" s="227"/>
      <c r="O190" s="227">
        <f>SUM(O191:O204)</f>
        <v>0</v>
      </c>
      <c r="P190" s="227"/>
      <c r="Q190" s="227">
        <f>SUM(Q191:Q204)</f>
        <v>7.7188299999999996</v>
      </c>
      <c r="R190" s="227"/>
      <c r="S190" s="227"/>
      <c r="T190" s="228"/>
      <c r="U190" s="227">
        <f>SUM(U191:U204)</f>
        <v>38.75</v>
      </c>
      <c r="AE190" t="s">
        <v>140</v>
      </c>
    </row>
    <row r="191" spans="1:60" outlineLevel="1">
      <c r="A191" s="215">
        <v>38</v>
      </c>
      <c r="B191" s="222" t="s">
        <v>329</v>
      </c>
      <c r="C191" s="271" t="s">
        <v>330</v>
      </c>
      <c r="D191" s="224" t="s">
        <v>165</v>
      </c>
      <c r="E191" s="232">
        <v>130.82759999999999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15</v>
      </c>
      <c r="M191" s="239">
        <f>G191*(1+L191/100)</f>
        <v>0</v>
      </c>
      <c r="N191" s="224">
        <v>0</v>
      </c>
      <c r="O191" s="224">
        <f>ROUND(E191*N191,5)</f>
        <v>0</v>
      </c>
      <c r="P191" s="224">
        <v>5.8999999999999997E-2</v>
      </c>
      <c r="Q191" s="224">
        <f>ROUND(E191*P191,5)</f>
        <v>7.7188299999999996</v>
      </c>
      <c r="R191" s="224"/>
      <c r="S191" s="224"/>
      <c r="T191" s="225">
        <v>0.2</v>
      </c>
      <c r="U191" s="224">
        <f>ROUND(E191*T191,2)</f>
        <v>26.17</v>
      </c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144</v>
      </c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15"/>
      <c r="B192" s="222"/>
      <c r="C192" s="272" t="s">
        <v>235</v>
      </c>
      <c r="D192" s="226"/>
      <c r="E192" s="233">
        <v>130.82759999999999</v>
      </c>
      <c r="F192" s="239"/>
      <c r="G192" s="239"/>
      <c r="H192" s="239"/>
      <c r="I192" s="239"/>
      <c r="J192" s="239"/>
      <c r="K192" s="239"/>
      <c r="L192" s="239"/>
      <c r="M192" s="239"/>
      <c r="N192" s="224"/>
      <c r="O192" s="224"/>
      <c r="P192" s="224"/>
      <c r="Q192" s="224"/>
      <c r="R192" s="224"/>
      <c r="S192" s="224"/>
      <c r="T192" s="225"/>
      <c r="U192" s="22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 t="s">
        <v>146</v>
      </c>
      <c r="AF192" s="214">
        <v>0</v>
      </c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15">
        <v>39</v>
      </c>
      <c r="B193" s="222" t="s">
        <v>331</v>
      </c>
      <c r="C193" s="271" t="s">
        <v>332</v>
      </c>
      <c r="D193" s="224" t="s">
        <v>161</v>
      </c>
      <c r="E193" s="232">
        <v>7.72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15</v>
      </c>
      <c r="M193" s="239">
        <f>G193*(1+L193/100)</f>
        <v>0</v>
      </c>
      <c r="N193" s="224">
        <v>0</v>
      </c>
      <c r="O193" s="224">
        <f>ROUND(E193*N193,5)</f>
        <v>0</v>
      </c>
      <c r="P193" s="224">
        <v>0</v>
      </c>
      <c r="Q193" s="224">
        <f>ROUND(E193*P193,5)</f>
        <v>0</v>
      </c>
      <c r="R193" s="224"/>
      <c r="S193" s="224"/>
      <c r="T193" s="225">
        <v>0.94</v>
      </c>
      <c r="U193" s="224">
        <f>ROUND(E193*T193,2)</f>
        <v>7.26</v>
      </c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 t="s">
        <v>144</v>
      </c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15"/>
      <c r="B194" s="222"/>
      <c r="C194" s="272" t="s">
        <v>333</v>
      </c>
      <c r="D194" s="226"/>
      <c r="E194" s="233">
        <v>7.72</v>
      </c>
      <c r="F194" s="239"/>
      <c r="G194" s="239"/>
      <c r="H194" s="239"/>
      <c r="I194" s="239"/>
      <c r="J194" s="239"/>
      <c r="K194" s="239"/>
      <c r="L194" s="239"/>
      <c r="M194" s="239"/>
      <c r="N194" s="224"/>
      <c r="O194" s="224"/>
      <c r="P194" s="224"/>
      <c r="Q194" s="224"/>
      <c r="R194" s="224"/>
      <c r="S194" s="224"/>
      <c r="T194" s="225"/>
      <c r="U194" s="22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 t="s">
        <v>146</v>
      </c>
      <c r="AF194" s="214">
        <v>0</v>
      </c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15"/>
      <c r="B195" s="222"/>
      <c r="C195" s="272" t="s">
        <v>334</v>
      </c>
      <c r="D195" s="226"/>
      <c r="E195" s="233"/>
      <c r="F195" s="239"/>
      <c r="G195" s="239"/>
      <c r="H195" s="239"/>
      <c r="I195" s="239"/>
      <c r="J195" s="239"/>
      <c r="K195" s="239"/>
      <c r="L195" s="239"/>
      <c r="M195" s="239"/>
      <c r="N195" s="224"/>
      <c r="O195" s="224"/>
      <c r="P195" s="224"/>
      <c r="Q195" s="224"/>
      <c r="R195" s="224"/>
      <c r="S195" s="224"/>
      <c r="T195" s="225"/>
      <c r="U195" s="22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 t="s">
        <v>146</v>
      </c>
      <c r="AF195" s="214">
        <v>0</v>
      </c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15"/>
      <c r="B196" s="222"/>
      <c r="C196" s="276" t="s">
        <v>196</v>
      </c>
      <c r="D196" s="230"/>
      <c r="E196" s="236">
        <v>7.72</v>
      </c>
      <c r="F196" s="239"/>
      <c r="G196" s="239"/>
      <c r="H196" s="239"/>
      <c r="I196" s="239"/>
      <c r="J196" s="239"/>
      <c r="K196" s="239"/>
      <c r="L196" s="239"/>
      <c r="M196" s="239"/>
      <c r="N196" s="224"/>
      <c r="O196" s="224"/>
      <c r="P196" s="224"/>
      <c r="Q196" s="224"/>
      <c r="R196" s="224"/>
      <c r="S196" s="224"/>
      <c r="T196" s="225"/>
      <c r="U196" s="22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 t="s">
        <v>146</v>
      </c>
      <c r="AF196" s="214">
        <v>1</v>
      </c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15">
        <v>40</v>
      </c>
      <c r="B197" s="222" t="s">
        <v>335</v>
      </c>
      <c r="C197" s="271" t="s">
        <v>336</v>
      </c>
      <c r="D197" s="224" t="s">
        <v>161</v>
      </c>
      <c r="E197" s="232">
        <v>15.44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15</v>
      </c>
      <c r="M197" s="239">
        <f>G197*(1+L197/100)</f>
        <v>0</v>
      </c>
      <c r="N197" s="224">
        <v>0</v>
      </c>
      <c r="O197" s="224">
        <f>ROUND(E197*N197,5)</f>
        <v>0</v>
      </c>
      <c r="P197" s="224">
        <v>0</v>
      </c>
      <c r="Q197" s="224">
        <f>ROUND(E197*P197,5)</f>
        <v>0</v>
      </c>
      <c r="R197" s="224"/>
      <c r="S197" s="224"/>
      <c r="T197" s="225">
        <v>0.1</v>
      </c>
      <c r="U197" s="224">
        <f>ROUND(E197*T197,2)</f>
        <v>1.54</v>
      </c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 t="s">
        <v>144</v>
      </c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15"/>
      <c r="B198" s="222"/>
      <c r="C198" s="272" t="s">
        <v>337</v>
      </c>
      <c r="D198" s="226"/>
      <c r="E198" s="233">
        <v>15.44</v>
      </c>
      <c r="F198" s="239"/>
      <c r="G198" s="239"/>
      <c r="H198" s="239"/>
      <c r="I198" s="239"/>
      <c r="J198" s="239"/>
      <c r="K198" s="239"/>
      <c r="L198" s="239"/>
      <c r="M198" s="239"/>
      <c r="N198" s="224"/>
      <c r="O198" s="224"/>
      <c r="P198" s="224"/>
      <c r="Q198" s="224"/>
      <c r="R198" s="224"/>
      <c r="S198" s="224"/>
      <c r="T198" s="225"/>
      <c r="U198" s="22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 t="s">
        <v>146</v>
      </c>
      <c r="AF198" s="214">
        <v>0</v>
      </c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15">
        <v>41</v>
      </c>
      <c r="B199" s="222" t="s">
        <v>338</v>
      </c>
      <c r="C199" s="271" t="s">
        <v>339</v>
      </c>
      <c r="D199" s="224" t="s">
        <v>161</v>
      </c>
      <c r="E199" s="232">
        <v>7.72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15</v>
      </c>
      <c r="M199" s="239">
        <f>G199*(1+L199/100)</f>
        <v>0</v>
      </c>
      <c r="N199" s="224">
        <v>0</v>
      </c>
      <c r="O199" s="224">
        <f>ROUND(E199*N199,5)</f>
        <v>0</v>
      </c>
      <c r="P199" s="224">
        <v>0</v>
      </c>
      <c r="Q199" s="224">
        <f>ROUND(E199*P199,5)</f>
        <v>0</v>
      </c>
      <c r="R199" s="224"/>
      <c r="S199" s="224"/>
      <c r="T199" s="225">
        <v>0.49</v>
      </c>
      <c r="U199" s="224">
        <f>ROUND(E199*T199,2)</f>
        <v>3.78</v>
      </c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 t="s">
        <v>144</v>
      </c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15"/>
      <c r="B200" s="222"/>
      <c r="C200" s="272" t="s">
        <v>340</v>
      </c>
      <c r="D200" s="226"/>
      <c r="E200" s="233">
        <v>7.72</v>
      </c>
      <c r="F200" s="239"/>
      <c r="G200" s="239"/>
      <c r="H200" s="239"/>
      <c r="I200" s="239"/>
      <c r="J200" s="239"/>
      <c r="K200" s="239"/>
      <c r="L200" s="239"/>
      <c r="M200" s="239"/>
      <c r="N200" s="224"/>
      <c r="O200" s="224"/>
      <c r="P200" s="224"/>
      <c r="Q200" s="224"/>
      <c r="R200" s="224"/>
      <c r="S200" s="224"/>
      <c r="T200" s="225"/>
      <c r="U200" s="22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 t="s">
        <v>146</v>
      </c>
      <c r="AF200" s="214">
        <v>0</v>
      </c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15">
        <v>42</v>
      </c>
      <c r="B201" s="222" t="s">
        <v>341</v>
      </c>
      <c r="C201" s="271" t="s">
        <v>342</v>
      </c>
      <c r="D201" s="224" t="s">
        <v>161</v>
      </c>
      <c r="E201" s="232">
        <v>30.88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15</v>
      </c>
      <c r="M201" s="239">
        <f>G201*(1+L201/100)</f>
        <v>0</v>
      </c>
      <c r="N201" s="224">
        <v>0</v>
      </c>
      <c r="O201" s="224">
        <f>ROUND(E201*N201,5)</f>
        <v>0</v>
      </c>
      <c r="P201" s="224">
        <v>0</v>
      </c>
      <c r="Q201" s="224">
        <f>ROUND(E201*P201,5)</f>
        <v>0</v>
      </c>
      <c r="R201" s="224"/>
      <c r="S201" s="224"/>
      <c r="T201" s="225">
        <v>0</v>
      </c>
      <c r="U201" s="224">
        <f>ROUND(E201*T201,2)</f>
        <v>0</v>
      </c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 t="s">
        <v>144</v>
      </c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15"/>
      <c r="B202" s="222"/>
      <c r="C202" s="272" t="s">
        <v>343</v>
      </c>
      <c r="D202" s="226"/>
      <c r="E202" s="233">
        <v>30.88</v>
      </c>
      <c r="F202" s="239"/>
      <c r="G202" s="239"/>
      <c r="H202" s="239"/>
      <c r="I202" s="239"/>
      <c r="J202" s="239"/>
      <c r="K202" s="239"/>
      <c r="L202" s="239"/>
      <c r="M202" s="239"/>
      <c r="N202" s="224"/>
      <c r="O202" s="224"/>
      <c r="P202" s="224"/>
      <c r="Q202" s="224"/>
      <c r="R202" s="224"/>
      <c r="S202" s="224"/>
      <c r="T202" s="225"/>
      <c r="U202" s="22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 t="s">
        <v>146</v>
      </c>
      <c r="AF202" s="214">
        <v>0</v>
      </c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15">
        <v>43</v>
      </c>
      <c r="B203" s="222" t="s">
        <v>344</v>
      </c>
      <c r="C203" s="271" t="s">
        <v>345</v>
      </c>
      <c r="D203" s="224" t="s">
        <v>161</v>
      </c>
      <c r="E203" s="232">
        <v>7.72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15</v>
      </c>
      <c r="M203" s="239">
        <f>G203*(1+L203/100)</f>
        <v>0</v>
      </c>
      <c r="N203" s="224">
        <v>0</v>
      </c>
      <c r="O203" s="224">
        <f>ROUND(E203*N203,5)</f>
        <v>0</v>
      </c>
      <c r="P203" s="224">
        <v>0</v>
      </c>
      <c r="Q203" s="224">
        <f>ROUND(E203*P203,5)</f>
        <v>0</v>
      </c>
      <c r="R203" s="224"/>
      <c r="S203" s="224"/>
      <c r="T203" s="225">
        <v>0</v>
      </c>
      <c r="U203" s="224">
        <f>ROUND(E203*T203,2)</f>
        <v>0</v>
      </c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 t="s">
        <v>144</v>
      </c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15"/>
      <c r="B204" s="222"/>
      <c r="C204" s="272" t="s">
        <v>340</v>
      </c>
      <c r="D204" s="226"/>
      <c r="E204" s="233">
        <v>7.72</v>
      </c>
      <c r="F204" s="239"/>
      <c r="G204" s="239"/>
      <c r="H204" s="239"/>
      <c r="I204" s="239"/>
      <c r="J204" s="239"/>
      <c r="K204" s="239"/>
      <c r="L204" s="239"/>
      <c r="M204" s="239"/>
      <c r="N204" s="224"/>
      <c r="O204" s="224"/>
      <c r="P204" s="224"/>
      <c r="Q204" s="224"/>
      <c r="R204" s="224"/>
      <c r="S204" s="224"/>
      <c r="T204" s="225"/>
      <c r="U204" s="22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 t="s">
        <v>146</v>
      </c>
      <c r="AF204" s="214">
        <v>0</v>
      </c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>
      <c r="A205" s="216" t="s">
        <v>139</v>
      </c>
      <c r="B205" s="223" t="s">
        <v>102</v>
      </c>
      <c r="C205" s="273" t="s">
        <v>103</v>
      </c>
      <c r="D205" s="227"/>
      <c r="E205" s="234"/>
      <c r="F205" s="240"/>
      <c r="G205" s="240">
        <f>SUMIF(AE206:AE206,"&lt;&gt;NOR",G206:G206)</f>
        <v>0</v>
      </c>
      <c r="H205" s="240"/>
      <c r="I205" s="240">
        <f>SUM(I206:I206)</f>
        <v>0</v>
      </c>
      <c r="J205" s="240"/>
      <c r="K205" s="240">
        <f>SUM(K206:K206)</f>
        <v>0</v>
      </c>
      <c r="L205" s="240"/>
      <c r="M205" s="240">
        <f>SUM(M206:M206)</f>
        <v>0</v>
      </c>
      <c r="N205" s="227"/>
      <c r="O205" s="227">
        <f>SUM(O206:O206)</f>
        <v>0</v>
      </c>
      <c r="P205" s="227"/>
      <c r="Q205" s="227">
        <f>SUM(Q206:Q206)</f>
        <v>0</v>
      </c>
      <c r="R205" s="227"/>
      <c r="S205" s="227"/>
      <c r="T205" s="228"/>
      <c r="U205" s="227">
        <f>SUM(U206:U206)</f>
        <v>45.82</v>
      </c>
      <c r="AE205" t="s">
        <v>140</v>
      </c>
    </row>
    <row r="206" spans="1:60" outlineLevel="1">
      <c r="A206" s="215">
        <v>44</v>
      </c>
      <c r="B206" s="222" t="s">
        <v>346</v>
      </c>
      <c r="C206" s="271" t="s">
        <v>347</v>
      </c>
      <c r="D206" s="224" t="s">
        <v>161</v>
      </c>
      <c r="E206" s="232">
        <v>17.760000000000002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15</v>
      </c>
      <c r="M206" s="239">
        <f>G206*(1+L206/100)</f>
        <v>0</v>
      </c>
      <c r="N206" s="224">
        <v>0</v>
      </c>
      <c r="O206" s="224">
        <f>ROUND(E206*N206,5)</f>
        <v>0</v>
      </c>
      <c r="P206" s="224">
        <v>0</v>
      </c>
      <c r="Q206" s="224">
        <f>ROUND(E206*P206,5)</f>
        <v>0</v>
      </c>
      <c r="R206" s="224"/>
      <c r="S206" s="224"/>
      <c r="T206" s="225">
        <v>2.58</v>
      </c>
      <c r="U206" s="224">
        <f>ROUND(E206*T206,2)</f>
        <v>45.82</v>
      </c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 t="s">
        <v>144</v>
      </c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>
      <c r="A207" s="216" t="s">
        <v>139</v>
      </c>
      <c r="B207" s="223" t="s">
        <v>104</v>
      </c>
      <c r="C207" s="273" t="s">
        <v>105</v>
      </c>
      <c r="D207" s="227"/>
      <c r="E207" s="234"/>
      <c r="F207" s="240"/>
      <c r="G207" s="240">
        <f>SUMIF(AE208:AE214,"&lt;&gt;NOR",G208:G214)</f>
        <v>0</v>
      </c>
      <c r="H207" s="240"/>
      <c r="I207" s="240">
        <f>SUM(I208:I214)</f>
        <v>0</v>
      </c>
      <c r="J207" s="240"/>
      <c r="K207" s="240">
        <f>SUM(K208:K214)</f>
        <v>0</v>
      </c>
      <c r="L207" s="240"/>
      <c r="M207" s="240">
        <f>SUM(M208:M214)</f>
        <v>0</v>
      </c>
      <c r="N207" s="227"/>
      <c r="O207" s="227">
        <f>SUM(O208:O214)</f>
        <v>8.3499999999999998E-3</v>
      </c>
      <c r="P207" s="227"/>
      <c r="Q207" s="227">
        <f>SUM(Q208:Q214)</f>
        <v>0</v>
      </c>
      <c r="R207" s="227"/>
      <c r="S207" s="227"/>
      <c r="T207" s="228"/>
      <c r="U207" s="227">
        <f>SUM(U208:U214)</f>
        <v>2.12</v>
      </c>
      <c r="AE207" t="s">
        <v>140</v>
      </c>
    </row>
    <row r="208" spans="1:60" outlineLevel="1">
      <c r="A208" s="215">
        <v>45</v>
      </c>
      <c r="B208" s="222" t="s">
        <v>348</v>
      </c>
      <c r="C208" s="271" t="s">
        <v>349</v>
      </c>
      <c r="D208" s="224" t="s">
        <v>165</v>
      </c>
      <c r="E208" s="232">
        <v>7.3150000000000004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15</v>
      </c>
      <c r="M208" s="239">
        <f>G208*(1+L208/100)</f>
        <v>0</v>
      </c>
      <c r="N208" s="224">
        <v>0</v>
      </c>
      <c r="O208" s="224">
        <f>ROUND(E208*N208,5)</f>
        <v>0</v>
      </c>
      <c r="P208" s="224">
        <v>0</v>
      </c>
      <c r="Q208" s="224">
        <f>ROUND(E208*P208,5)</f>
        <v>0</v>
      </c>
      <c r="R208" s="224"/>
      <c r="S208" s="224"/>
      <c r="T208" s="225">
        <v>0.28999999999999998</v>
      </c>
      <c r="U208" s="224">
        <f>ROUND(E208*T208,2)</f>
        <v>2.12</v>
      </c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 t="s">
        <v>144</v>
      </c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15"/>
      <c r="B209" s="222"/>
      <c r="C209" s="272" t="s">
        <v>350</v>
      </c>
      <c r="D209" s="226"/>
      <c r="E209" s="233">
        <v>7.3150000000000004</v>
      </c>
      <c r="F209" s="239"/>
      <c r="G209" s="239"/>
      <c r="H209" s="239"/>
      <c r="I209" s="239"/>
      <c r="J209" s="239"/>
      <c r="K209" s="239"/>
      <c r="L209" s="239"/>
      <c r="M209" s="239"/>
      <c r="N209" s="224"/>
      <c r="O209" s="224"/>
      <c r="P209" s="224"/>
      <c r="Q209" s="224"/>
      <c r="R209" s="224"/>
      <c r="S209" s="224"/>
      <c r="T209" s="225"/>
      <c r="U209" s="22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 t="s">
        <v>146</v>
      </c>
      <c r="AF209" s="214">
        <v>0</v>
      </c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15">
        <v>46</v>
      </c>
      <c r="B210" s="222" t="s">
        <v>351</v>
      </c>
      <c r="C210" s="271" t="s">
        <v>352</v>
      </c>
      <c r="D210" s="224" t="s">
        <v>165</v>
      </c>
      <c r="E210" s="232">
        <v>8.3391000000000002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15</v>
      </c>
      <c r="M210" s="239">
        <f>G210*(1+L210/100)</f>
        <v>0</v>
      </c>
      <c r="N210" s="224">
        <v>2.0000000000000001E-4</v>
      </c>
      <c r="O210" s="224">
        <f>ROUND(E210*N210,5)</f>
        <v>1.67E-3</v>
      </c>
      <c r="P210" s="224">
        <v>0</v>
      </c>
      <c r="Q210" s="224">
        <f>ROUND(E210*P210,5)</f>
        <v>0</v>
      </c>
      <c r="R210" s="224"/>
      <c r="S210" s="224"/>
      <c r="T210" s="225">
        <v>0</v>
      </c>
      <c r="U210" s="224">
        <f>ROUND(E210*T210,2)</f>
        <v>0</v>
      </c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 t="s">
        <v>209</v>
      </c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>
      <c r="A211" s="215"/>
      <c r="B211" s="222"/>
      <c r="C211" s="272" t="s">
        <v>353</v>
      </c>
      <c r="D211" s="226"/>
      <c r="E211" s="233">
        <v>8.3391000000000002</v>
      </c>
      <c r="F211" s="239"/>
      <c r="G211" s="239"/>
      <c r="H211" s="239"/>
      <c r="I211" s="239"/>
      <c r="J211" s="239"/>
      <c r="K211" s="239"/>
      <c r="L211" s="239"/>
      <c r="M211" s="239"/>
      <c r="N211" s="224"/>
      <c r="O211" s="224"/>
      <c r="P211" s="224"/>
      <c r="Q211" s="224"/>
      <c r="R211" s="224"/>
      <c r="S211" s="224"/>
      <c r="T211" s="225"/>
      <c r="U211" s="22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 t="s">
        <v>146</v>
      </c>
      <c r="AF211" s="214">
        <v>0</v>
      </c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15">
        <v>47</v>
      </c>
      <c r="B212" s="222" t="s">
        <v>354</v>
      </c>
      <c r="C212" s="271" t="s">
        <v>355</v>
      </c>
      <c r="D212" s="224" t="s">
        <v>287</v>
      </c>
      <c r="E212" s="232">
        <v>6.6769999999999996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15</v>
      </c>
      <c r="M212" s="239">
        <f>G212*(1+L212/100)</f>
        <v>0</v>
      </c>
      <c r="N212" s="224">
        <v>1E-3</v>
      </c>
      <c r="O212" s="224">
        <f>ROUND(E212*N212,5)</f>
        <v>6.6800000000000002E-3</v>
      </c>
      <c r="P212" s="224">
        <v>0</v>
      </c>
      <c r="Q212" s="224">
        <f>ROUND(E212*P212,5)</f>
        <v>0</v>
      </c>
      <c r="R212" s="224"/>
      <c r="S212" s="224"/>
      <c r="T212" s="225">
        <v>0</v>
      </c>
      <c r="U212" s="224">
        <f>ROUND(E212*T212,2)</f>
        <v>0</v>
      </c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 t="s">
        <v>209</v>
      </c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15"/>
      <c r="B213" s="222"/>
      <c r="C213" s="272" t="s">
        <v>356</v>
      </c>
      <c r="D213" s="226"/>
      <c r="E213" s="233">
        <v>6.6769999999999996</v>
      </c>
      <c r="F213" s="239"/>
      <c r="G213" s="239"/>
      <c r="H213" s="239"/>
      <c r="I213" s="239"/>
      <c r="J213" s="239"/>
      <c r="K213" s="239"/>
      <c r="L213" s="239"/>
      <c r="M213" s="239"/>
      <c r="N213" s="224"/>
      <c r="O213" s="224"/>
      <c r="P213" s="224"/>
      <c r="Q213" s="224"/>
      <c r="R213" s="224"/>
      <c r="S213" s="224"/>
      <c r="T213" s="225"/>
      <c r="U213" s="22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 t="s">
        <v>146</v>
      </c>
      <c r="AF213" s="214">
        <v>0</v>
      </c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15">
        <v>48</v>
      </c>
      <c r="B214" s="222" t="s">
        <v>357</v>
      </c>
      <c r="C214" s="271" t="s">
        <v>358</v>
      </c>
      <c r="D214" s="224" t="s">
        <v>0</v>
      </c>
      <c r="E214" s="232">
        <v>19.96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15</v>
      </c>
      <c r="M214" s="239">
        <f>G214*(1+L214/100)</f>
        <v>0</v>
      </c>
      <c r="N214" s="224">
        <v>0</v>
      </c>
      <c r="O214" s="224">
        <f>ROUND(E214*N214,5)</f>
        <v>0</v>
      </c>
      <c r="P214" s="224">
        <v>0</v>
      </c>
      <c r="Q214" s="224">
        <f>ROUND(E214*P214,5)</f>
        <v>0</v>
      </c>
      <c r="R214" s="224"/>
      <c r="S214" s="224"/>
      <c r="T214" s="225">
        <v>0</v>
      </c>
      <c r="U214" s="224">
        <f>ROUND(E214*T214,2)</f>
        <v>0</v>
      </c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 t="s">
        <v>144</v>
      </c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>
      <c r="A215" s="216" t="s">
        <v>139</v>
      </c>
      <c r="B215" s="223" t="s">
        <v>106</v>
      </c>
      <c r="C215" s="273" t="s">
        <v>107</v>
      </c>
      <c r="D215" s="227"/>
      <c r="E215" s="234"/>
      <c r="F215" s="240"/>
      <c r="G215" s="240">
        <f>SUMIF(AE216:AE255,"&lt;&gt;NOR",G216:G255)</f>
        <v>0</v>
      </c>
      <c r="H215" s="240"/>
      <c r="I215" s="240">
        <f>SUM(I216:I255)</f>
        <v>0</v>
      </c>
      <c r="J215" s="240"/>
      <c r="K215" s="240">
        <f>SUM(K216:K255)</f>
        <v>0</v>
      </c>
      <c r="L215" s="240"/>
      <c r="M215" s="240">
        <f>SUM(M216:M255)</f>
        <v>0</v>
      </c>
      <c r="N215" s="227"/>
      <c r="O215" s="227">
        <f>SUM(O216:O255)</f>
        <v>6.8440000000000001E-2</v>
      </c>
      <c r="P215" s="227"/>
      <c r="Q215" s="227">
        <f>SUM(Q216:Q255)</f>
        <v>0.10747999999999999</v>
      </c>
      <c r="R215" s="227"/>
      <c r="S215" s="227"/>
      <c r="T215" s="228"/>
      <c r="U215" s="227">
        <f>SUM(U216:U255)</f>
        <v>34.089999999999996</v>
      </c>
      <c r="AE215" t="s">
        <v>140</v>
      </c>
    </row>
    <row r="216" spans="1:60" outlineLevel="1">
      <c r="A216" s="215">
        <v>49</v>
      </c>
      <c r="B216" s="222" t="s">
        <v>359</v>
      </c>
      <c r="C216" s="271" t="s">
        <v>360</v>
      </c>
      <c r="D216" s="224" t="s">
        <v>172</v>
      </c>
      <c r="E216" s="232">
        <v>13.7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15</v>
      </c>
      <c r="M216" s="239">
        <f>G216*(1+L216/100)</f>
        <v>0</v>
      </c>
      <c r="N216" s="224">
        <v>0</v>
      </c>
      <c r="O216" s="224">
        <f>ROUND(E216*N216,5)</f>
        <v>0</v>
      </c>
      <c r="P216" s="224">
        <v>3.3600000000000001E-3</v>
      </c>
      <c r="Q216" s="224">
        <f>ROUND(E216*P216,5)</f>
        <v>4.6030000000000001E-2</v>
      </c>
      <c r="R216" s="224"/>
      <c r="S216" s="224"/>
      <c r="T216" s="225">
        <v>7.0000000000000007E-2</v>
      </c>
      <c r="U216" s="224">
        <f>ROUND(E216*T216,2)</f>
        <v>0.96</v>
      </c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 t="s">
        <v>144</v>
      </c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15"/>
      <c r="B217" s="222"/>
      <c r="C217" s="272" t="s">
        <v>361</v>
      </c>
      <c r="D217" s="226"/>
      <c r="E217" s="233"/>
      <c r="F217" s="239"/>
      <c r="G217" s="239"/>
      <c r="H217" s="239"/>
      <c r="I217" s="239"/>
      <c r="J217" s="239"/>
      <c r="K217" s="239"/>
      <c r="L217" s="239"/>
      <c r="M217" s="239"/>
      <c r="N217" s="224"/>
      <c r="O217" s="224"/>
      <c r="P217" s="224"/>
      <c r="Q217" s="224"/>
      <c r="R217" s="224"/>
      <c r="S217" s="224"/>
      <c r="T217" s="225"/>
      <c r="U217" s="22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 t="s">
        <v>146</v>
      </c>
      <c r="AF217" s="214">
        <v>0</v>
      </c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15"/>
      <c r="B218" s="222"/>
      <c r="C218" s="272" t="s">
        <v>362</v>
      </c>
      <c r="D218" s="226"/>
      <c r="E218" s="233">
        <v>13.7</v>
      </c>
      <c r="F218" s="239"/>
      <c r="G218" s="239"/>
      <c r="H218" s="239"/>
      <c r="I218" s="239"/>
      <c r="J218" s="239"/>
      <c r="K218" s="239"/>
      <c r="L218" s="239"/>
      <c r="M218" s="239"/>
      <c r="N218" s="224"/>
      <c r="O218" s="224"/>
      <c r="P218" s="224"/>
      <c r="Q218" s="224"/>
      <c r="R218" s="224"/>
      <c r="S218" s="224"/>
      <c r="T218" s="225"/>
      <c r="U218" s="22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 t="s">
        <v>146</v>
      </c>
      <c r="AF218" s="214">
        <v>0</v>
      </c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15"/>
      <c r="B219" s="222"/>
      <c r="C219" s="272" t="s">
        <v>363</v>
      </c>
      <c r="D219" s="226"/>
      <c r="E219" s="233"/>
      <c r="F219" s="239"/>
      <c r="G219" s="239"/>
      <c r="H219" s="239"/>
      <c r="I219" s="239"/>
      <c r="J219" s="239"/>
      <c r="K219" s="239"/>
      <c r="L219" s="239"/>
      <c r="M219" s="239"/>
      <c r="N219" s="224"/>
      <c r="O219" s="224"/>
      <c r="P219" s="224"/>
      <c r="Q219" s="224"/>
      <c r="R219" s="224"/>
      <c r="S219" s="224"/>
      <c r="T219" s="225"/>
      <c r="U219" s="22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 t="s">
        <v>146</v>
      </c>
      <c r="AF219" s="214">
        <v>0</v>
      </c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15"/>
      <c r="B220" s="222"/>
      <c r="C220" s="276" t="s">
        <v>196</v>
      </c>
      <c r="D220" s="230"/>
      <c r="E220" s="236">
        <v>13.7</v>
      </c>
      <c r="F220" s="239"/>
      <c r="G220" s="239"/>
      <c r="H220" s="239"/>
      <c r="I220" s="239"/>
      <c r="J220" s="239"/>
      <c r="K220" s="239"/>
      <c r="L220" s="239"/>
      <c r="M220" s="239"/>
      <c r="N220" s="224"/>
      <c r="O220" s="224"/>
      <c r="P220" s="224"/>
      <c r="Q220" s="224"/>
      <c r="R220" s="224"/>
      <c r="S220" s="224"/>
      <c r="T220" s="225"/>
      <c r="U220" s="22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 t="s">
        <v>146</v>
      </c>
      <c r="AF220" s="214">
        <v>1</v>
      </c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15">
        <v>50</v>
      </c>
      <c r="B221" s="222" t="s">
        <v>364</v>
      </c>
      <c r="C221" s="271" t="s">
        <v>365</v>
      </c>
      <c r="D221" s="224" t="s">
        <v>287</v>
      </c>
      <c r="E221" s="232">
        <v>14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15</v>
      </c>
      <c r="M221" s="239">
        <f>G221*(1+L221/100)</f>
        <v>0</v>
      </c>
      <c r="N221" s="224">
        <v>0</v>
      </c>
      <c r="O221" s="224">
        <f>ROUND(E221*N221,5)</f>
        <v>0</v>
      </c>
      <c r="P221" s="224">
        <v>6.8999999999999997E-4</v>
      </c>
      <c r="Q221" s="224">
        <f>ROUND(E221*P221,5)</f>
        <v>9.6600000000000002E-3</v>
      </c>
      <c r="R221" s="224"/>
      <c r="S221" s="224"/>
      <c r="T221" s="225">
        <v>0.06</v>
      </c>
      <c r="U221" s="224">
        <f>ROUND(E221*T221,2)</f>
        <v>0.84</v>
      </c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 t="s">
        <v>144</v>
      </c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15"/>
      <c r="B222" s="222"/>
      <c r="C222" s="272" t="s">
        <v>366</v>
      </c>
      <c r="D222" s="226"/>
      <c r="E222" s="233"/>
      <c r="F222" s="239"/>
      <c r="G222" s="239"/>
      <c r="H222" s="239"/>
      <c r="I222" s="239"/>
      <c r="J222" s="239"/>
      <c r="K222" s="239"/>
      <c r="L222" s="239"/>
      <c r="M222" s="239"/>
      <c r="N222" s="224"/>
      <c r="O222" s="224"/>
      <c r="P222" s="224"/>
      <c r="Q222" s="224"/>
      <c r="R222" s="224"/>
      <c r="S222" s="224"/>
      <c r="T222" s="225"/>
      <c r="U222" s="22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 t="s">
        <v>146</v>
      </c>
      <c r="AF222" s="214">
        <v>0</v>
      </c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15"/>
      <c r="B223" s="222"/>
      <c r="C223" s="272" t="s">
        <v>367</v>
      </c>
      <c r="D223" s="226"/>
      <c r="E223" s="233">
        <v>14</v>
      </c>
      <c r="F223" s="239"/>
      <c r="G223" s="239"/>
      <c r="H223" s="239"/>
      <c r="I223" s="239"/>
      <c r="J223" s="239"/>
      <c r="K223" s="239"/>
      <c r="L223" s="239"/>
      <c r="M223" s="239"/>
      <c r="N223" s="224"/>
      <c r="O223" s="224"/>
      <c r="P223" s="224"/>
      <c r="Q223" s="224"/>
      <c r="R223" s="224"/>
      <c r="S223" s="224"/>
      <c r="T223" s="225"/>
      <c r="U223" s="22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 t="s">
        <v>146</v>
      </c>
      <c r="AF223" s="214">
        <v>0</v>
      </c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>
      <c r="A224" s="215">
        <v>51</v>
      </c>
      <c r="B224" s="222" t="s">
        <v>368</v>
      </c>
      <c r="C224" s="271" t="s">
        <v>369</v>
      </c>
      <c r="D224" s="224" t="s">
        <v>287</v>
      </c>
      <c r="E224" s="232">
        <v>1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15</v>
      </c>
      <c r="M224" s="239">
        <f>G224*(1+L224/100)</f>
        <v>0</v>
      </c>
      <c r="N224" s="224">
        <v>0</v>
      </c>
      <c r="O224" s="224">
        <f>ROUND(E224*N224,5)</f>
        <v>0</v>
      </c>
      <c r="P224" s="224">
        <v>1.15E-3</v>
      </c>
      <c r="Q224" s="224">
        <f>ROUND(E224*P224,5)</f>
        <v>1.15E-3</v>
      </c>
      <c r="R224" s="224"/>
      <c r="S224" s="224"/>
      <c r="T224" s="225">
        <v>0.09</v>
      </c>
      <c r="U224" s="224">
        <f>ROUND(E224*T224,2)</f>
        <v>0.09</v>
      </c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 t="s">
        <v>144</v>
      </c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15">
        <v>52</v>
      </c>
      <c r="B225" s="222" t="s">
        <v>370</v>
      </c>
      <c r="C225" s="271" t="s">
        <v>371</v>
      </c>
      <c r="D225" s="224" t="s">
        <v>172</v>
      </c>
      <c r="E225" s="232">
        <v>12.07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15</v>
      </c>
      <c r="M225" s="239">
        <f>G225*(1+L225/100)</f>
        <v>0</v>
      </c>
      <c r="N225" s="224">
        <v>0</v>
      </c>
      <c r="O225" s="224">
        <f>ROUND(E225*N225,5)</f>
        <v>0</v>
      </c>
      <c r="P225" s="224">
        <v>2.2599999999999999E-3</v>
      </c>
      <c r="Q225" s="224">
        <f>ROUND(E225*P225,5)</f>
        <v>2.7279999999999999E-2</v>
      </c>
      <c r="R225" s="224"/>
      <c r="S225" s="224"/>
      <c r="T225" s="225">
        <v>0.05</v>
      </c>
      <c r="U225" s="224">
        <f>ROUND(E225*T225,2)</f>
        <v>0.6</v>
      </c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 t="s">
        <v>144</v>
      </c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15"/>
      <c r="B226" s="222"/>
      <c r="C226" s="272" t="s">
        <v>264</v>
      </c>
      <c r="D226" s="226"/>
      <c r="E226" s="233"/>
      <c r="F226" s="239"/>
      <c r="G226" s="239"/>
      <c r="H226" s="239"/>
      <c r="I226" s="239"/>
      <c r="J226" s="239"/>
      <c r="K226" s="239"/>
      <c r="L226" s="239"/>
      <c r="M226" s="239"/>
      <c r="N226" s="224"/>
      <c r="O226" s="224"/>
      <c r="P226" s="224"/>
      <c r="Q226" s="224"/>
      <c r="R226" s="224"/>
      <c r="S226" s="224"/>
      <c r="T226" s="225"/>
      <c r="U226" s="22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 t="s">
        <v>146</v>
      </c>
      <c r="AF226" s="214">
        <v>0</v>
      </c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>
      <c r="A227" s="215"/>
      <c r="B227" s="222"/>
      <c r="C227" s="272" t="s">
        <v>372</v>
      </c>
      <c r="D227" s="226"/>
      <c r="E227" s="233">
        <v>12.07</v>
      </c>
      <c r="F227" s="239"/>
      <c r="G227" s="239"/>
      <c r="H227" s="239"/>
      <c r="I227" s="239"/>
      <c r="J227" s="239"/>
      <c r="K227" s="239"/>
      <c r="L227" s="239"/>
      <c r="M227" s="239"/>
      <c r="N227" s="224"/>
      <c r="O227" s="224"/>
      <c r="P227" s="224"/>
      <c r="Q227" s="224"/>
      <c r="R227" s="224"/>
      <c r="S227" s="224"/>
      <c r="T227" s="225"/>
      <c r="U227" s="22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 t="s">
        <v>146</v>
      </c>
      <c r="AF227" s="214">
        <v>0</v>
      </c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22.5" outlineLevel="1">
      <c r="A228" s="215">
        <v>53</v>
      </c>
      <c r="B228" s="222" t="s">
        <v>373</v>
      </c>
      <c r="C228" s="271" t="s">
        <v>374</v>
      </c>
      <c r="D228" s="224" t="s">
        <v>172</v>
      </c>
      <c r="E228" s="232">
        <v>17.3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15</v>
      </c>
      <c r="M228" s="239">
        <f>G228*(1+L228/100)</f>
        <v>0</v>
      </c>
      <c r="N228" s="224">
        <v>0</v>
      </c>
      <c r="O228" s="224">
        <f>ROUND(E228*N228,5)</f>
        <v>0</v>
      </c>
      <c r="P228" s="224">
        <v>1.3500000000000001E-3</v>
      </c>
      <c r="Q228" s="224">
        <f>ROUND(E228*P228,5)</f>
        <v>2.3359999999999999E-2</v>
      </c>
      <c r="R228" s="224"/>
      <c r="S228" s="224"/>
      <c r="T228" s="225">
        <v>0.08</v>
      </c>
      <c r="U228" s="224">
        <f>ROUND(E228*T228,2)</f>
        <v>1.38</v>
      </c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 t="s">
        <v>144</v>
      </c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1">
      <c r="A229" s="215"/>
      <c r="B229" s="222"/>
      <c r="C229" s="272" t="s">
        <v>375</v>
      </c>
      <c r="D229" s="226"/>
      <c r="E229" s="233"/>
      <c r="F229" s="239"/>
      <c r="G229" s="239"/>
      <c r="H229" s="239"/>
      <c r="I229" s="239"/>
      <c r="J229" s="239"/>
      <c r="K229" s="239"/>
      <c r="L229" s="239"/>
      <c r="M229" s="239"/>
      <c r="N229" s="224"/>
      <c r="O229" s="224"/>
      <c r="P229" s="224"/>
      <c r="Q229" s="224"/>
      <c r="R229" s="224"/>
      <c r="S229" s="224"/>
      <c r="T229" s="225"/>
      <c r="U229" s="22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 t="s">
        <v>146</v>
      </c>
      <c r="AF229" s="214">
        <v>0</v>
      </c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15"/>
      <c r="B230" s="222"/>
      <c r="C230" s="272" t="s">
        <v>376</v>
      </c>
      <c r="D230" s="226"/>
      <c r="E230" s="233">
        <v>12.3</v>
      </c>
      <c r="F230" s="239"/>
      <c r="G230" s="239"/>
      <c r="H230" s="239"/>
      <c r="I230" s="239"/>
      <c r="J230" s="239"/>
      <c r="K230" s="239"/>
      <c r="L230" s="239"/>
      <c r="M230" s="239"/>
      <c r="N230" s="224"/>
      <c r="O230" s="224"/>
      <c r="P230" s="224"/>
      <c r="Q230" s="224"/>
      <c r="R230" s="224"/>
      <c r="S230" s="224"/>
      <c r="T230" s="225"/>
      <c r="U230" s="22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 t="s">
        <v>146</v>
      </c>
      <c r="AF230" s="214">
        <v>0</v>
      </c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15"/>
      <c r="B231" s="222"/>
      <c r="C231" s="272" t="s">
        <v>377</v>
      </c>
      <c r="D231" s="226"/>
      <c r="E231" s="233">
        <v>5</v>
      </c>
      <c r="F231" s="239"/>
      <c r="G231" s="239"/>
      <c r="H231" s="239"/>
      <c r="I231" s="239"/>
      <c r="J231" s="239"/>
      <c r="K231" s="239"/>
      <c r="L231" s="239"/>
      <c r="M231" s="239"/>
      <c r="N231" s="224"/>
      <c r="O231" s="224"/>
      <c r="P231" s="224"/>
      <c r="Q231" s="224"/>
      <c r="R231" s="224"/>
      <c r="S231" s="224"/>
      <c r="T231" s="225"/>
      <c r="U231" s="22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 t="s">
        <v>146</v>
      </c>
      <c r="AF231" s="214">
        <v>0</v>
      </c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15">
        <v>54</v>
      </c>
      <c r="B232" s="222" t="s">
        <v>378</v>
      </c>
      <c r="C232" s="271" t="s">
        <v>379</v>
      </c>
      <c r="D232" s="224" t="s">
        <v>172</v>
      </c>
      <c r="E232" s="232">
        <v>17.3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15</v>
      </c>
      <c r="M232" s="239">
        <f>G232*(1+L232/100)</f>
        <v>0</v>
      </c>
      <c r="N232" s="224">
        <v>2.5400000000000002E-3</v>
      </c>
      <c r="O232" s="224">
        <f>ROUND(E232*N232,5)</f>
        <v>4.394E-2</v>
      </c>
      <c r="P232" s="224">
        <v>0</v>
      </c>
      <c r="Q232" s="224">
        <f>ROUND(E232*P232,5)</f>
        <v>0</v>
      </c>
      <c r="R232" s="224"/>
      <c r="S232" s="224"/>
      <c r="T232" s="225">
        <v>1.32</v>
      </c>
      <c r="U232" s="224">
        <f>ROUND(E232*T232,2)</f>
        <v>22.84</v>
      </c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 t="s">
        <v>144</v>
      </c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15"/>
      <c r="B233" s="222"/>
      <c r="C233" s="272" t="s">
        <v>380</v>
      </c>
      <c r="D233" s="226"/>
      <c r="E233" s="233"/>
      <c r="F233" s="239"/>
      <c r="G233" s="239"/>
      <c r="H233" s="239"/>
      <c r="I233" s="239"/>
      <c r="J233" s="239"/>
      <c r="K233" s="239"/>
      <c r="L233" s="239"/>
      <c r="M233" s="239"/>
      <c r="N233" s="224"/>
      <c r="O233" s="224"/>
      <c r="P233" s="224"/>
      <c r="Q233" s="224"/>
      <c r="R233" s="224"/>
      <c r="S233" s="224"/>
      <c r="T233" s="225"/>
      <c r="U233" s="22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 t="s">
        <v>146</v>
      </c>
      <c r="AF233" s="214">
        <v>0</v>
      </c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15"/>
      <c r="B234" s="222"/>
      <c r="C234" s="272" t="s">
        <v>376</v>
      </c>
      <c r="D234" s="226"/>
      <c r="E234" s="233">
        <v>12.3</v>
      </c>
      <c r="F234" s="239"/>
      <c r="G234" s="239"/>
      <c r="H234" s="239"/>
      <c r="I234" s="239"/>
      <c r="J234" s="239"/>
      <c r="K234" s="239"/>
      <c r="L234" s="239"/>
      <c r="M234" s="239"/>
      <c r="N234" s="224"/>
      <c r="O234" s="224"/>
      <c r="P234" s="224"/>
      <c r="Q234" s="224"/>
      <c r="R234" s="224"/>
      <c r="S234" s="224"/>
      <c r="T234" s="225"/>
      <c r="U234" s="22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 t="s">
        <v>146</v>
      </c>
      <c r="AF234" s="214">
        <v>0</v>
      </c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15"/>
      <c r="B235" s="222"/>
      <c r="C235" s="272" t="s">
        <v>377</v>
      </c>
      <c r="D235" s="226"/>
      <c r="E235" s="233">
        <v>5</v>
      </c>
      <c r="F235" s="239"/>
      <c r="G235" s="239"/>
      <c r="H235" s="239"/>
      <c r="I235" s="239"/>
      <c r="J235" s="239"/>
      <c r="K235" s="239"/>
      <c r="L235" s="239"/>
      <c r="M235" s="239"/>
      <c r="N235" s="224"/>
      <c r="O235" s="224"/>
      <c r="P235" s="224"/>
      <c r="Q235" s="224"/>
      <c r="R235" s="224"/>
      <c r="S235" s="224"/>
      <c r="T235" s="225"/>
      <c r="U235" s="22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 t="s">
        <v>146</v>
      </c>
      <c r="AF235" s="214">
        <v>0</v>
      </c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15">
        <v>55</v>
      </c>
      <c r="B236" s="222" t="s">
        <v>381</v>
      </c>
      <c r="C236" s="271" t="s">
        <v>382</v>
      </c>
      <c r="D236" s="224" t="s">
        <v>287</v>
      </c>
      <c r="E236" s="232">
        <v>14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15</v>
      </c>
      <c r="M236" s="239">
        <f>G236*(1+L236/100)</f>
        <v>0</v>
      </c>
      <c r="N236" s="224">
        <v>5.0000000000000002E-5</v>
      </c>
      <c r="O236" s="224">
        <f>ROUND(E236*N236,5)</f>
        <v>6.9999999999999999E-4</v>
      </c>
      <c r="P236" s="224">
        <v>0</v>
      </c>
      <c r="Q236" s="224">
        <f>ROUND(E236*P236,5)</f>
        <v>0</v>
      </c>
      <c r="R236" s="224"/>
      <c r="S236" s="224"/>
      <c r="T236" s="225">
        <v>0.1</v>
      </c>
      <c r="U236" s="224">
        <f>ROUND(E236*T236,2)</f>
        <v>1.4</v>
      </c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 t="s">
        <v>144</v>
      </c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15"/>
      <c r="B237" s="222"/>
      <c r="C237" s="272" t="s">
        <v>366</v>
      </c>
      <c r="D237" s="226"/>
      <c r="E237" s="233"/>
      <c r="F237" s="239"/>
      <c r="G237" s="239"/>
      <c r="H237" s="239"/>
      <c r="I237" s="239"/>
      <c r="J237" s="239"/>
      <c r="K237" s="239"/>
      <c r="L237" s="239"/>
      <c r="M237" s="239"/>
      <c r="N237" s="224"/>
      <c r="O237" s="224"/>
      <c r="P237" s="224"/>
      <c r="Q237" s="224"/>
      <c r="R237" s="224"/>
      <c r="S237" s="224"/>
      <c r="T237" s="225"/>
      <c r="U237" s="22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 t="s">
        <v>146</v>
      </c>
      <c r="AF237" s="214">
        <v>0</v>
      </c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15"/>
      <c r="B238" s="222"/>
      <c r="C238" s="272" t="s">
        <v>383</v>
      </c>
      <c r="D238" s="226"/>
      <c r="E238" s="233"/>
      <c r="F238" s="239"/>
      <c r="G238" s="239"/>
      <c r="H238" s="239"/>
      <c r="I238" s="239"/>
      <c r="J238" s="239"/>
      <c r="K238" s="239"/>
      <c r="L238" s="239"/>
      <c r="M238" s="239"/>
      <c r="N238" s="224"/>
      <c r="O238" s="224"/>
      <c r="P238" s="224"/>
      <c r="Q238" s="224"/>
      <c r="R238" s="224"/>
      <c r="S238" s="224"/>
      <c r="T238" s="225"/>
      <c r="U238" s="22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 t="s">
        <v>146</v>
      </c>
      <c r="AF238" s="214">
        <v>0</v>
      </c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15"/>
      <c r="B239" s="222"/>
      <c r="C239" s="272" t="s">
        <v>384</v>
      </c>
      <c r="D239" s="226"/>
      <c r="E239" s="233">
        <v>14</v>
      </c>
      <c r="F239" s="239"/>
      <c r="G239" s="239"/>
      <c r="H239" s="239"/>
      <c r="I239" s="239"/>
      <c r="J239" s="239"/>
      <c r="K239" s="239"/>
      <c r="L239" s="239"/>
      <c r="M239" s="239"/>
      <c r="N239" s="224"/>
      <c r="O239" s="224"/>
      <c r="P239" s="224"/>
      <c r="Q239" s="224"/>
      <c r="R239" s="224"/>
      <c r="S239" s="224"/>
      <c r="T239" s="225"/>
      <c r="U239" s="22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 t="s">
        <v>146</v>
      </c>
      <c r="AF239" s="214">
        <v>0</v>
      </c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>
      <c r="A240" s="215">
        <v>56</v>
      </c>
      <c r="B240" s="222" t="s">
        <v>385</v>
      </c>
      <c r="C240" s="271" t="s">
        <v>386</v>
      </c>
      <c r="D240" s="224" t="s">
        <v>287</v>
      </c>
      <c r="E240" s="232">
        <v>14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15</v>
      </c>
      <c r="M240" s="239">
        <f>G240*(1+L240/100)</f>
        <v>0</v>
      </c>
      <c r="N240" s="224">
        <v>0</v>
      </c>
      <c r="O240" s="224">
        <f>ROUND(E240*N240,5)</f>
        <v>0</v>
      </c>
      <c r="P240" s="224">
        <v>0</v>
      </c>
      <c r="Q240" s="224">
        <f>ROUND(E240*P240,5)</f>
        <v>0</v>
      </c>
      <c r="R240" s="224"/>
      <c r="S240" s="224"/>
      <c r="T240" s="225">
        <v>0</v>
      </c>
      <c r="U240" s="224">
        <f>ROUND(E240*T240,2)</f>
        <v>0</v>
      </c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 t="s">
        <v>144</v>
      </c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>
      <c r="A241" s="215">
        <v>57</v>
      </c>
      <c r="B241" s="222" t="s">
        <v>387</v>
      </c>
      <c r="C241" s="271" t="s">
        <v>388</v>
      </c>
      <c r="D241" s="224" t="s">
        <v>287</v>
      </c>
      <c r="E241" s="232">
        <v>2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15</v>
      </c>
      <c r="M241" s="239">
        <f>G241*(1+L241/100)</f>
        <v>0</v>
      </c>
      <c r="N241" s="224">
        <v>2.9999999999999997E-4</v>
      </c>
      <c r="O241" s="224">
        <f>ROUND(E241*N241,5)</f>
        <v>5.9999999999999995E-4</v>
      </c>
      <c r="P241" s="224">
        <v>0</v>
      </c>
      <c r="Q241" s="224">
        <f>ROUND(E241*P241,5)</f>
        <v>0</v>
      </c>
      <c r="R241" s="224"/>
      <c r="S241" s="224"/>
      <c r="T241" s="225">
        <v>0.4</v>
      </c>
      <c r="U241" s="224">
        <f>ROUND(E241*T241,2)</f>
        <v>0.8</v>
      </c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 t="s">
        <v>144</v>
      </c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15">
        <v>58</v>
      </c>
      <c r="B242" s="222" t="s">
        <v>389</v>
      </c>
      <c r="C242" s="271" t="s">
        <v>390</v>
      </c>
      <c r="D242" s="224" t="s">
        <v>287</v>
      </c>
      <c r="E242" s="232">
        <v>1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15</v>
      </c>
      <c r="M242" s="239">
        <f>G242*(1+L242/100)</f>
        <v>0</v>
      </c>
      <c r="N242" s="224">
        <v>4.8000000000000001E-4</v>
      </c>
      <c r="O242" s="224">
        <f>ROUND(E242*N242,5)</f>
        <v>4.8000000000000001E-4</v>
      </c>
      <c r="P242" s="224">
        <v>0</v>
      </c>
      <c r="Q242" s="224">
        <f>ROUND(E242*P242,5)</f>
        <v>0</v>
      </c>
      <c r="R242" s="224"/>
      <c r="S242" s="224"/>
      <c r="T242" s="225">
        <v>0.24</v>
      </c>
      <c r="U242" s="224">
        <f>ROUND(E242*T242,2)</f>
        <v>0.24</v>
      </c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 t="s">
        <v>144</v>
      </c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15">
        <v>59</v>
      </c>
      <c r="B243" s="222" t="s">
        <v>391</v>
      </c>
      <c r="C243" s="271" t="s">
        <v>392</v>
      </c>
      <c r="D243" s="224" t="s">
        <v>172</v>
      </c>
      <c r="E243" s="232">
        <v>12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15</v>
      </c>
      <c r="M243" s="239">
        <f>G243*(1+L243/100)</f>
        <v>0</v>
      </c>
      <c r="N243" s="224">
        <v>1.5900000000000001E-3</v>
      </c>
      <c r="O243" s="224">
        <f>ROUND(E243*N243,5)</f>
        <v>1.908E-2</v>
      </c>
      <c r="P243" s="224">
        <v>0</v>
      </c>
      <c r="Q243" s="224">
        <f>ROUND(E243*P243,5)</f>
        <v>0</v>
      </c>
      <c r="R243" s="224"/>
      <c r="S243" s="224"/>
      <c r="T243" s="225">
        <v>0.32</v>
      </c>
      <c r="U243" s="224">
        <f>ROUND(E243*T243,2)</f>
        <v>3.84</v>
      </c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 t="s">
        <v>144</v>
      </c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2.5" outlineLevel="1">
      <c r="A244" s="215"/>
      <c r="B244" s="222"/>
      <c r="C244" s="272" t="s">
        <v>393</v>
      </c>
      <c r="D244" s="226"/>
      <c r="E244" s="233"/>
      <c r="F244" s="239"/>
      <c r="G244" s="239"/>
      <c r="H244" s="239"/>
      <c r="I244" s="239"/>
      <c r="J244" s="239"/>
      <c r="K244" s="239"/>
      <c r="L244" s="239"/>
      <c r="M244" s="239"/>
      <c r="N244" s="224"/>
      <c r="O244" s="224"/>
      <c r="P244" s="224"/>
      <c r="Q244" s="224"/>
      <c r="R244" s="224"/>
      <c r="S244" s="224"/>
      <c r="T244" s="225"/>
      <c r="U244" s="224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 t="s">
        <v>146</v>
      </c>
      <c r="AF244" s="214">
        <v>0</v>
      </c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15"/>
      <c r="B245" s="222"/>
      <c r="C245" s="272" t="s">
        <v>394</v>
      </c>
      <c r="D245" s="226"/>
      <c r="E245" s="233">
        <v>12</v>
      </c>
      <c r="F245" s="239"/>
      <c r="G245" s="239"/>
      <c r="H245" s="239"/>
      <c r="I245" s="239"/>
      <c r="J245" s="239"/>
      <c r="K245" s="239"/>
      <c r="L245" s="239"/>
      <c r="M245" s="239"/>
      <c r="N245" s="224"/>
      <c r="O245" s="224"/>
      <c r="P245" s="224"/>
      <c r="Q245" s="224"/>
      <c r="R245" s="224"/>
      <c r="S245" s="224"/>
      <c r="T245" s="225"/>
      <c r="U245" s="22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 t="s">
        <v>146</v>
      </c>
      <c r="AF245" s="214">
        <v>0</v>
      </c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15">
        <v>60</v>
      </c>
      <c r="B246" s="222" t="s">
        <v>395</v>
      </c>
      <c r="C246" s="271" t="s">
        <v>396</v>
      </c>
      <c r="D246" s="224" t="s">
        <v>287</v>
      </c>
      <c r="E246" s="232">
        <v>1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15</v>
      </c>
      <c r="M246" s="239">
        <f>G246*(1+L246/100)</f>
        <v>0</v>
      </c>
      <c r="N246" s="224">
        <v>4.6000000000000001E-4</v>
      </c>
      <c r="O246" s="224">
        <f>ROUND(E246*N246,5)</f>
        <v>4.6000000000000001E-4</v>
      </c>
      <c r="P246" s="224">
        <v>0</v>
      </c>
      <c r="Q246" s="224">
        <f>ROUND(E246*P246,5)</f>
        <v>0</v>
      </c>
      <c r="R246" s="224"/>
      <c r="S246" s="224"/>
      <c r="T246" s="225">
        <v>0.08</v>
      </c>
      <c r="U246" s="224">
        <f>ROUND(E246*T246,2)</f>
        <v>0.08</v>
      </c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 t="s">
        <v>144</v>
      </c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15">
        <v>61</v>
      </c>
      <c r="B247" s="222" t="s">
        <v>397</v>
      </c>
      <c r="C247" s="271" t="s">
        <v>398</v>
      </c>
      <c r="D247" s="224" t="s">
        <v>287</v>
      </c>
      <c r="E247" s="232">
        <v>6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15</v>
      </c>
      <c r="M247" s="239">
        <f>G247*(1+L247/100)</f>
        <v>0</v>
      </c>
      <c r="N247" s="224">
        <v>5.2999999999999998E-4</v>
      </c>
      <c r="O247" s="224">
        <f>ROUND(E247*N247,5)</f>
        <v>3.1800000000000001E-3</v>
      </c>
      <c r="P247" s="224">
        <v>0</v>
      </c>
      <c r="Q247" s="224">
        <f>ROUND(E247*P247,5)</f>
        <v>0</v>
      </c>
      <c r="R247" s="224"/>
      <c r="S247" s="224"/>
      <c r="T247" s="225">
        <v>0.17</v>
      </c>
      <c r="U247" s="224">
        <f>ROUND(E247*T247,2)</f>
        <v>1.02</v>
      </c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 t="s">
        <v>144</v>
      </c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15"/>
      <c r="B248" s="222"/>
      <c r="C248" s="272" t="s">
        <v>399</v>
      </c>
      <c r="D248" s="226"/>
      <c r="E248" s="233"/>
      <c r="F248" s="239"/>
      <c r="G248" s="239"/>
      <c r="H248" s="239"/>
      <c r="I248" s="239"/>
      <c r="J248" s="239"/>
      <c r="K248" s="239"/>
      <c r="L248" s="239"/>
      <c r="M248" s="239"/>
      <c r="N248" s="224"/>
      <c r="O248" s="224"/>
      <c r="P248" s="224"/>
      <c r="Q248" s="224"/>
      <c r="R248" s="224"/>
      <c r="S248" s="224"/>
      <c r="T248" s="225"/>
      <c r="U248" s="22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 t="s">
        <v>146</v>
      </c>
      <c r="AF248" s="214">
        <v>0</v>
      </c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15"/>
      <c r="B249" s="222"/>
      <c r="C249" s="272" t="s">
        <v>400</v>
      </c>
      <c r="D249" s="226"/>
      <c r="E249" s="233"/>
      <c r="F249" s="239"/>
      <c r="G249" s="239"/>
      <c r="H249" s="239"/>
      <c r="I249" s="239"/>
      <c r="J249" s="239"/>
      <c r="K249" s="239"/>
      <c r="L249" s="239"/>
      <c r="M249" s="239"/>
      <c r="N249" s="224"/>
      <c r="O249" s="224"/>
      <c r="P249" s="224"/>
      <c r="Q249" s="224"/>
      <c r="R249" s="224"/>
      <c r="S249" s="224"/>
      <c r="T249" s="225"/>
      <c r="U249" s="22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 t="s">
        <v>146</v>
      </c>
      <c r="AF249" s="214">
        <v>0</v>
      </c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>
      <c r="A250" s="215"/>
      <c r="B250" s="222"/>
      <c r="C250" s="274" t="s">
        <v>189</v>
      </c>
      <c r="D250" s="229"/>
      <c r="E250" s="235"/>
      <c r="F250" s="239"/>
      <c r="G250" s="239"/>
      <c r="H250" s="239"/>
      <c r="I250" s="239"/>
      <c r="J250" s="239"/>
      <c r="K250" s="239"/>
      <c r="L250" s="239"/>
      <c r="M250" s="239"/>
      <c r="N250" s="224"/>
      <c r="O250" s="224"/>
      <c r="P250" s="224"/>
      <c r="Q250" s="224"/>
      <c r="R250" s="224"/>
      <c r="S250" s="224"/>
      <c r="T250" s="225"/>
      <c r="U250" s="22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 t="s">
        <v>146</v>
      </c>
      <c r="AF250" s="214">
        <v>2</v>
      </c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15"/>
      <c r="B251" s="222"/>
      <c r="C251" s="275" t="s">
        <v>401</v>
      </c>
      <c r="D251" s="229"/>
      <c r="E251" s="235">
        <v>6</v>
      </c>
      <c r="F251" s="239"/>
      <c r="G251" s="239"/>
      <c r="H251" s="239"/>
      <c r="I251" s="239"/>
      <c r="J251" s="239"/>
      <c r="K251" s="239"/>
      <c r="L251" s="239"/>
      <c r="M251" s="239"/>
      <c r="N251" s="224"/>
      <c r="O251" s="224"/>
      <c r="P251" s="224"/>
      <c r="Q251" s="224"/>
      <c r="R251" s="224"/>
      <c r="S251" s="224"/>
      <c r="T251" s="225"/>
      <c r="U251" s="22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 t="s">
        <v>146</v>
      </c>
      <c r="AF251" s="214">
        <v>2</v>
      </c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>
      <c r="A252" s="215"/>
      <c r="B252" s="222"/>
      <c r="C252" s="274" t="s">
        <v>193</v>
      </c>
      <c r="D252" s="229"/>
      <c r="E252" s="235"/>
      <c r="F252" s="239"/>
      <c r="G252" s="239"/>
      <c r="H252" s="239"/>
      <c r="I252" s="239"/>
      <c r="J252" s="239"/>
      <c r="K252" s="239"/>
      <c r="L252" s="239"/>
      <c r="M252" s="239"/>
      <c r="N252" s="224"/>
      <c r="O252" s="224"/>
      <c r="P252" s="224"/>
      <c r="Q252" s="224"/>
      <c r="R252" s="224"/>
      <c r="S252" s="224"/>
      <c r="T252" s="225"/>
      <c r="U252" s="22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 t="s">
        <v>146</v>
      </c>
      <c r="AF252" s="214">
        <v>0</v>
      </c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15"/>
      <c r="B253" s="222"/>
      <c r="C253" s="272" t="s">
        <v>402</v>
      </c>
      <c r="D253" s="226"/>
      <c r="E253" s="233">
        <v>6</v>
      </c>
      <c r="F253" s="239"/>
      <c r="G253" s="239"/>
      <c r="H253" s="239"/>
      <c r="I253" s="239"/>
      <c r="J253" s="239"/>
      <c r="K253" s="239"/>
      <c r="L253" s="239"/>
      <c r="M253" s="239"/>
      <c r="N253" s="224"/>
      <c r="O253" s="224"/>
      <c r="P253" s="224"/>
      <c r="Q253" s="224"/>
      <c r="R253" s="224"/>
      <c r="S253" s="224"/>
      <c r="T253" s="225"/>
      <c r="U253" s="22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 t="s">
        <v>146</v>
      </c>
      <c r="AF253" s="214">
        <v>0</v>
      </c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>
      <c r="A254" s="215">
        <v>62</v>
      </c>
      <c r="B254" s="222" t="s">
        <v>385</v>
      </c>
      <c r="C254" s="271" t="s">
        <v>403</v>
      </c>
      <c r="D254" s="224" t="s">
        <v>287</v>
      </c>
      <c r="E254" s="232">
        <v>6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15</v>
      </c>
      <c r="M254" s="239">
        <f>G254*(1+L254/100)</f>
        <v>0</v>
      </c>
      <c r="N254" s="224">
        <v>0</v>
      </c>
      <c r="O254" s="224">
        <f>ROUND(E254*N254,5)</f>
        <v>0</v>
      </c>
      <c r="P254" s="224">
        <v>0</v>
      </c>
      <c r="Q254" s="224">
        <f>ROUND(E254*P254,5)</f>
        <v>0</v>
      </c>
      <c r="R254" s="224"/>
      <c r="S254" s="224"/>
      <c r="T254" s="225">
        <v>0</v>
      </c>
      <c r="U254" s="224">
        <f>ROUND(E254*T254,2)</f>
        <v>0</v>
      </c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 t="s">
        <v>144</v>
      </c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15">
        <v>63</v>
      </c>
      <c r="B255" s="222" t="s">
        <v>404</v>
      </c>
      <c r="C255" s="271" t="s">
        <v>405</v>
      </c>
      <c r="D255" s="224" t="s">
        <v>0</v>
      </c>
      <c r="E255" s="232">
        <v>244.56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15</v>
      </c>
      <c r="M255" s="239">
        <f>G255*(1+L255/100)</f>
        <v>0</v>
      </c>
      <c r="N255" s="224">
        <v>0</v>
      </c>
      <c r="O255" s="224">
        <f>ROUND(E255*N255,5)</f>
        <v>0</v>
      </c>
      <c r="P255" s="224">
        <v>0</v>
      </c>
      <c r="Q255" s="224">
        <f>ROUND(E255*P255,5)</f>
        <v>0</v>
      </c>
      <c r="R255" s="224"/>
      <c r="S255" s="224"/>
      <c r="T255" s="225">
        <v>0</v>
      </c>
      <c r="U255" s="224">
        <f>ROUND(E255*T255,2)</f>
        <v>0</v>
      </c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 t="s">
        <v>144</v>
      </c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>
      <c r="A256" s="216" t="s">
        <v>139</v>
      </c>
      <c r="B256" s="223" t="s">
        <v>108</v>
      </c>
      <c r="C256" s="273" t="s">
        <v>109</v>
      </c>
      <c r="D256" s="227"/>
      <c r="E256" s="234"/>
      <c r="F256" s="240"/>
      <c r="G256" s="240">
        <f>SUMIF(AE257:AE264,"&lt;&gt;NOR",G257:G264)</f>
        <v>0</v>
      </c>
      <c r="H256" s="240"/>
      <c r="I256" s="240">
        <f>SUM(I257:I264)</f>
        <v>0</v>
      </c>
      <c r="J256" s="240"/>
      <c r="K256" s="240">
        <f>SUM(K257:K264)</f>
        <v>0</v>
      </c>
      <c r="L256" s="240"/>
      <c r="M256" s="240">
        <f>SUM(M257:M264)</f>
        <v>0</v>
      </c>
      <c r="N256" s="227"/>
      <c r="O256" s="227">
        <f>SUM(O257:O264)</f>
        <v>5.0699999999999999E-3</v>
      </c>
      <c r="P256" s="227"/>
      <c r="Q256" s="227">
        <f>SUM(Q257:Q264)</f>
        <v>0</v>
      </c>
      <c r="R256" s="227"/>
      <c r="S256" s="227"/>
      <c r="T256" s="228"/>
      <c r="U256" s="227">
        <f>SUM(U257:U264)</f>
        <v>33.46</v>
      </c>
      <c r="AE256" t="s">
        <v>140</v>
      </c>
    </row>
    <row r="257" spans="1:60" outlineLevel="1">
      <c r="A257" s="215">
        <v>64</v>
      </c>
      <c r="B257" s="222" t="s">
        <v>406</v>
      </c>
      <c r="C257" s="271" t="s">
        <v>407</v>
      </c>
      <c r="D257" s="224" t="s">
        <v>172</v>
      </c>
      <c r="E257" s="232">
        <v>57.54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15</v>
      </c>
      <c r="M257" s="239">
        <f>G257*(1+L257/100)</f>
        <v>0</v>
      </c>
      <c r="N257" s="224">
        <v>4.0000000000000003E-5</v>
      </c>
      <c r="O257" s="224">
        <f>ROUND(E257*N257,5)</f>
        <v>2.3E-3</v>
      </c>
      <c r="P257" s="224">
        <v>0</v>
      </c>
      <c r="Q257" s="224">
        <f>ROUND(E257*P257,5)</f>
        <v>0</v>
      </c>
      <c r="R257" s="224"/>
      <c r="S257" s="224"/>
      <c r="T257" s="225">
        <v>0.32</v>
      </c>
      <c r="U257" s="224">
        <f>ROUND(E257*T257,2)</f>
        <v>18.41</v>
      </c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 t="s">
        <v>144</v>
      </c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>
      <c r="A258" s="215"/>
      <c r="B258" s="222"/>
      <c r="C258" s="272" t="s">
        <v>408</v>
      </c>
      <c r="D258" s="226"/>
      <c r="E258" s="233">
        <v>30.9</v>
      </c>
      <c r="F258" s="239"/>
      <c r="G258" s="239"/>
      <c r="H258" s="239"/>
      <c r="I258" s="239"/>
      <c r="J258" s="239"/>
      <c r="K258" s="239"/>
      <c r="L258" s="239"/>
      <c r="M258" s="239"/>
      <c r="N258" s="224"/>
      <c r="O258" s="224"/>
      <c r="P258" s="224"/>
      <c r="Q258" s="224"/>
      <c r="R258" s="224"/>
      <c r="S258" s="224"/>
      <c r="T258" s="225"/>
      <c r="U258" s="22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 t="s">
        <v>146</v>
      </c>
      <c r="AF258" s="214">
        <v>0</v>
      </c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15"/>
      <c r="B259" s="222"/>
      <c r="C259" s="272" t="s">
        <v>409</v>
      </c>
      <c r="D259" s="226"/>
      <c r="E259" s="233">
        <v>20.5</v>
      </c>
      <c r="F259" s="239"/>
      <c r="G259" s="239"/>
      <c r="H259" s="239"/>
      <c r="I259" s="239"/>
      <c r="J259" s="239"/>
      <c r="K259" s="239"/>
      <c r="L259" s="239"/>
      <c r="M259" s="239"/>
      <c r="N259" s="224"/>
      <c r="O259" s="224"/>
      <c r="P259" s="224"/>
      <c r="Q259" s="224"/>
      <c r="R259" s="224"/>
      <c r="S259" s="224"/>
      <c r="T259" s="225"/>
      <c r="U259" s="22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 t="s">
        <v>146</v>
      </c>
      <c r="AF259" s="214">
        <v>0</v>
      </c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15"/>
      <c r="B260" s="222"/>
      <c r="C260" s="272" t="s">
        <v>410</v>
      </c>
      <c r="D260" s="226"/>
      <c r="E260" s="233">
        <v>6.14</v>
      </c>
      <c r="F260" s="239"/>
      <c r="G260" s="239"/>
      <c r="H260" s="239"/>
      <c r="I260" s="239"/>
      <c r="J260" s="239"/>
      <c r="K260" s="239"/>
      <c r="L260" s="239"/>
      <c r="M260" s="239"/>
      <c r="N260" s="224"/>
      <c r="O260" s="224"/>
      <c r="P260" s="224"/>
      <c r="Q260" s="224"/>
      <c r="R260" s="224"/>
      <c r="S260" s="224"/>
      <c r="T260" s="225"/>
      <c r="U260" s="22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 t="s">
        <v>146</v>
      </c>
      <c r="AF260" s="214">
        <v>0</v>
      </c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15">
        <v>65</v>
      </c>
      <c r="B261" s="222" t="s">
        <v>411</v>
      </c>
      <c r="C261" s="271" t="s">
        <v>412</v>
      </c>
      <c r="D261" s="224" t="s">
        <v>172</v>
      </c>
      <c r="E261" s="232">
        <v>17.3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15</v>
      </c>
      <c r="M261" s="239">
        <f>G261*(1+L261/100)</f>
        <v>0</v>
      </c>
      <c r="N261" s="224">
        <v>1.6000000000000001E-4</v>
      </c>
      <c r="O261" s="224">
        <f>ROUND(E261*N261,5)</f>
        <v>2.7699999999999999E-3</v>
      </c>
      <c r="P261" s="224">
        <v>0</v>
      </c>
      <c r="Q261" s="224">
        <f>ROUND(E261*P261,5)</f>
        <v>0</v>
      </c>
      <c r="R261" s="224"/>
      <c r="S261" s="224"/>
      <c r="T261" s="225">
        <v>0.87</v>
      </c>
      <c r="U261" s="224">
        <f>ROUND(E261*T261,2)</f>
        <v>15.05</v>
      </c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 t="s">
        <v>144</v>
      </c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15"/>
      <c r="B262" s="222"/>
      <c r="C262" s="272" t="s">
        <v>413</v>
      </c>
      <c r="D262" s="226"/>
      <c r="E262" s="233">
        <v>12.3</v>
      </c>
      <c r="F262" s="239"/>
      <c r="G262" s="239"/>
      <c r="H262" s="239"/>
      <c r="I262" s="239"/>
      <c r="J262" s="239"/>
      <c r="K262" s="239"/>
      <c r="L262" s="239"/>
      <c r="M262" s="239"/>
      <c r="N262" s="224"/>
      <c r="O262" s="224"/>
      <c r="P262" s="224"/>
      <c r="Q262" s="224"/>
      <c r="R262" s="224"/>
      <c r="S262" s="224"/>
      <c r="T262" s="225"/>
      <c r="U262" s="22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 t="s">
        <v>146</v>
      </c>
      <c r="AF262" s="214">
        <v>0</v>
      </c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>
      <c r="A263" s="215"/>
      <c r="B263" s="222"/>
      <c r="C263" s="272" t="s">
        <v>414</v>
      </c>
      <c r="D263" s="226"/>
      <c r="E263" s="233">
        <v>5</v>
      </c>
      <c r="F263" s="239"/>
      <c r="G263" s="239"/>
      <c r="H263" s="239"/>
      <c r="I263" s="239"/>
      <c r="J263" s="239"/>
      <c r="K263" s="239"/>
      <c r="L263" s="239"/>
      <c r="M263" s="239"/>
      <c r="N263" s="224"/>
      <c r="O263" s="224"/>
      <c r="P263" s="224"/>
      <c r="Q263" s="224"/>
      <c r="R263" s="224"/>
      <c r="S263" s="224"/>
      <c r="T263" s="225"/>
      <c r="U263" s="22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 t="s">
        <v>146</v>
      </c>
      <c r="AF263" s="214">
        <v>0</v>
      </c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>
      <c r="A264" s="215">
        <v>66</v>
      </c>
      <c r="B264" s="222" t="s">
        <v>415</v>
      </c>
      <c r="C264" s="271" t="s">
        <v>416</v>
      </c>
      <c r="D264" s="224" t="s">
        <v>0</v>
      </c>
      <c r="E264" s="232">
        <v>64.81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15</v>
      </c>
      <c r="M264" s="239">
        <f>G264*(1+L264/100)</f>
        <v>0</v>
      </c>
      <c r="N264" s="224">
        <v>0</v>
      </c>
      <c r="O264" s="224">
        <f>ROUND(E264*N264,5)</f>
        <v>0</v>
      </c>
      <c r="P264" s="224">
        <v>0</v>
      </c>
      <c r="Q264" s="224">
        <f>ROUND(E264*P264,5)</f>
        <v>0</v>
      </c>
      <c r="R264" s="224"/>
      <c r="S264" s="224"/>
      <c r="T264" s="225">
        <v>0</v>
      </c>
      <c r="U264" s="224">
        <f>ROUND(E264*T264,2)</f>
        <v>0</v>
      </c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 t="s">
        <v>144</v>
      </c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>
      <c r="A265" s="216" t="s">
        <v>139</v>
      </c>
      <c r="B265" s="223" t="s">
        <v>110</v>
      </c>
      <c r="C265" s="273" t="s">
        <v>111</v>
      </c>
      <c r="D265" s="227"/>
      <c r="E265" s="234"/>
      <c r="F265" s="240"/>
      <c r="G265" s="240">
        <f>SUMIF(AE266:AE282,"&lt;&gt;NOR",G266:G282)</f>
        <v>0</v>
      </c>
      <c r="H265" s="240"/>
      <c r="I265" s="240">
        <f>SUM(I266:I282)</f>
        <v>0</v>
      </c>
      <c r="J265" s="240"/>
      <c r="K265" s="240">
        <f>SUM(K266:K282)</f>
        <v>0</v>
      </c>
      <c r="L265" s="240"/>
      <c r="M265" s="240">
        <f>SUM(M266:M282)</f>
        <v>0</v>
      </c>
      <c r="N265" s="227"/>
      <c r="O265" s="227">
        <f>SUM(O266:O282)</f>
        <v>2.1000000000000003E-3</v>
      </c>
      <c r="P265" s="227"/>
      <c r="Q265" s="227">
        <f>SUM(Q266:Q282)</f>
        <v>0</v>
      </c>
      <c r="R265" s="227"/>
      <c r="S265" s="227"/>
      <c r="T265" s="228"/>
      <c r="U265" s="227">
        <f>SUM(U266:U282)</f>
        <v>10.19</v>
      </c>
      <c r="AE265" t="s">
        <v>140</v>
      </c>
    </row>
    <row r="266" spans="1:60" outlineLevel="1">
      <c r="A266" s="215">
        <v>67</v>
      </c>
      <c r="B266" s="222" t="s">
        <v>417</v>
      </c>
      <c r="C266" s="271" t="s">
        <v>418</v>
      </c>
      <c r="D266" s="224" t="s">
        <v>172</v>
      </c>
      <c r="E266" s="232">
        <v>24.2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15</v>
      </c>
      <c r="M266" s="239">
        <f>G266*(1+L266/100)</f>
        <v>0</v>
      </c>
      <c r="N266" s="224">
        <v>0</v>
      </c>
      <c r="O266" s="224">
        <f>ROUND(E266*N266,5)</f>
        <v>0</v>
      </c>
      <c r="P266" s="224">
        <v>0</v>
      </c>
      <c r="Q266" s="224">
        <f>ROUND(E266*P266,5)</f>
        <v>0</v>
      </c>
      <c r="R266" s="224"/>
      <c r="S266" s="224"/>
      <c r="T266" s="225">
        <v>0</v>
      </c>
      <c r="U266" s="224">
        <f>ROUND(E266*T266,2)</f>
        <v>0</v>
      </c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 t="s">
        <v>144</v>
      </c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15"/>
      <c r="B267" s="222"/>
      <c r="C267" s="277" t="s">
        <v>419</v>
      </c>
      <c r="D267" s="231"/>
      <c r="E267" s="237"/>
      <c r="F267" s="241"/>
      <c r="G267" s="242"/>
      <c r="H267" s="239"/>
      <c r="I267" s="239"/>
      <c r="J267" s="239"/>
      <c r="K267" s="239"/>
      <c r="L267" s="239"/>
      <c r="M267" s="239"/>
      <c r="N267" s="224"/>
      <c r="O267" s="224"/>
      <c r="P267" s="224"/>
      <c r="Q267" s="224"/>
      <c r="R267" s="224"/>
      <c r="S267" s="224"/>
      <c r="T267" s="225"/>
      <c r="U267" s="22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 t="s">
        <v>203</v>
      </c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7" t="str">
        <f>C267</f>
        <v>Položka obsahuje demontáž svislého vedení hromosvodu na fasádě a jeho zpětnou montáž.</v>
      </c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15"/>
      <c r="B268" s="222"/>
      <c r="C268" s="272" t="s">
        <v>361</v>
      </c>
      <c r="D268" s="226"/>
      <c r="E268" s="233"/>
      <c r="F268" s="239"/>
      <c r="G268" s="239"/>
      <c r="H268" s="239"/>
      <c r="I268" s="239"/>
      <c r="J268" s="239"/>
      <c r="K268" s="239"/>
      <c r="L268" s="239"/>
      <c r="M268" s="239"/>
      <c r="N268" s="224"/>
      <c r="O268" s="224"/>
      <c r="P268" s="224"/>
      <c r="Q268" s="224"/>
      <c r="R268" s="224"/>
      <c r="S268" s="224"/>
      <c r="T268" s="225"/>
      <c r="U268" s="22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 t="s">
        <v>146</v>
      </c>
      <c r="AF268" s="214">
        <v>0</v>
      </c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>
      <c r="A269" s="215"/>
      <c r="B269" s="222"/>
      <c r="C269" s="272" t="s">
        <v>420</v>
      </c>
      <c r="D269" s="226"/>
      <c r="E269" s="233">
        <v>24.2</v>
      </c>
      <c r="F269" s="239"/>
      <c r="G269" s="239"/>
      <c r="H269" s="239"/>
      <c r="I269" s="239"/>
      <c r="J269" s="239"/>
      <c r="K269" s="239"/>
      <c r="L269" s="239"/>
      <c r="M269" s="239"/>
      <c r="N269" s="224"/>
      <c r="O269" s="224"/>
      <c r="P269" s="224"/>
      <c r="Q269" s="224"/>
      <c r="R269" s="224"/>
      <c r="S269" s="224"/>
      <c r="T269" s="225"/>
      <c r="U269" s="22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 t="s">
        <v>146</v>
      </c>
      <c r="AF269" s="214">
        <v>0</v>
      </c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>
      <c r="A270" s="215">
        <v>68</v>
      </c>
      <c r="B270" s="222" t="s">
        <v>421</v>
      </c>
      <c r="C270" s="271" t="s">
        <v>422</v>
      </c>
      <c r="D270" s="224" t="s">
        <v>423</v>
      </c>
      <c r="E270" s="232">
        <v>1.9079999999999999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15</v>
      </c>
      <c r="M270" s="239">
        <f>G270*(1+L270/100)</f>
        <v>0</v>
      </c>
      <c r="N270" s="224">
        <v>6.0000000000000002E-5</v>
      </c>
      <c r="O270" s="224">
        <f>ROUND(E270*N270,5)</f>
        <v>1.1E-4</v>
      </c>
      <c r="P270" s="224">
        <v>0</v>
      </c>
      <c r="Q270" s="224">
        <f>ROUND(E270*P270,5)</f>
        <v>0</v>
      </c>
      <c r="R270" s="224"/>
      <c r="S270" s="224"/>
      <c r="T270" s="225">
        <v>0.43</v>
      </c>
      <c r="U270" s="224">
        <f>ROUND(E270*T270,2)</f>
        <v>0.82</v>
      </c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 t="s">
        <v>144</v>
      </c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>
      <c r="A271" s="215"/>
      <c r="B271" s="222"/>
      <c r="C271" s="277" t="s">
        <v>424</v>
      </c>
      <c r="D271" s="231"/>
      <c r="E271" s="237"/>
      <c r="F271" s="241"/>
      <c r="G271" s="242"/>
      <c r="H271" s="239"/>
      <c r="I271" s="239"/>
      <c r="J271" s="239"/>
      <c r="K271" s="239"/>
      <c r="L271" s="239"/>
      <c r="M271" s="239"/>
      <c r="N271" s="224"/>
      <c r="O271" s="224"/>
      <c r="P271" s="224"/>
      <c r="Q271" s="224"/>
      <c r="R271" s="224"/>
      <c r="S271" s="224"/>
      <c r="T271" s="225"/>
      <c r="U271" s="22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 t="s">
        <v>203</v>
      </c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7" t="str">
        <f>C271</f>
        <v>Položka obashuje uchycení  a prodloužení kotev hromosvodu dle detailu D-07</v>
      </c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15"/>
      <c r="B272" s="222"/>
      <c r="C272" s="272" t="s">
        <v>425</v>
      </c>
      <c r="D272" s="226"/>
      <c r="E272" s="233"/>
      <c r="F272" s="239"/>
      <c r="G272" s="239"/>
      <c r="H272" s="239"/>
      <c r="I272" s="239"/>
      <c r="J272" s="239"/>
      <c r="K272" s="239"/>
      <c r="L272" s="239"/>
      <c r="M272" s="239"/>
      <c r="N272" s="224"/>
      <c r="O272" s="224"/>
      <c r="P272" s="224"/>
      <c r="Q272" s="224"/>
      <c r="R272" s="224"/>
      <c r="S272" s="224"/>
      <c r="T272" s="225"/>
      <c r="U272" s="22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 t="s">
        <v>146</v>
      </c>
      <c r="AF272" s="214">
        <v>0</v>
      </c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>
      <c r="A273" s="215"/>
      <c r="B273" s="222"/>
      <c r="C273" s="272" t="s">
        <v>426</v>
      </c>
      <c r="D273" s="226"/>
      <c r="E273" s="233"/>
      <c r="F273" s="239"/>
      <c r="G273" s="239"/>
      <c r="H273" s="239"/>
      <c r="I273" s="239"/>
      <c r="J273" s="239"/>
      <c r="K273" s="239"/>
      <c r="L273" s="239"/>
      <c r="M273" s="239"/>
      <c r="N273" s="224"/>
      <c r="O273" s="224"/>
      <c r="P273" s="224"/>
      <c r="Q273" s="224"/>
      <c r="R273" s="224"/>
      <c r="S273" s="224"/>
      <c r="T273" s="225"/>
      <c r="U273" s="22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 t="s">
        <v>146</v>
      </c>
      <c r="AF273" s="214">
        <v>0</v>
      </c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>
      <c r="A274" s="215"/>
      <c r="B274" s="222"/>
      <c r="C274" s="272" t="s">
        <v>427</v>
      </c>
      <c r="D274" s="226"/>
      <c r="E274" s="233">
        <v>1.9079999999999999</v>
      </c>
      <c r="F274" s="239"/>
      <c r="G274" s="239"/>
      <c r="H274" s="239"/>
      <c r="I274" s="239"/>
      <c r="J274" s="239"/>
      <c r="K274" s="239"/>
      <c r="L274" s="239"/>
      <c r="M274" s="239"/>
      <c r="N274" s="224"/>
      <c r="O274" s="224"/>
      <c r="P274" s="224"/>
      <c r="Q274" s="224"/>
      <c r="R274" s="224"/>
      <c r="S274" s="224"/>
      <c r="T274" s="225"/>
      <c r="U274" s="22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 t="s">
        <v>146</v>
      </c>
      <c r="AF274" s="214">
        <v>0</v>
      </c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>
      <c r="A275" s="215">
        <v>69</v>
      </c>
      <c r="B275" s="222" t="s">
        <v>428</v>
      </c>
      <c r="C275" s="271" t="s">
        <v>429</v>
      </c>
      <c r="D275" s="224" t="s">
        <v>161</v>
      </c>
      <c r="E275" s="232">
        <v>1.908E-3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15</v>
      </c>
      <c r="M275" s="239">
        <f>G275*(1+L275/100)</f>
        <v>0</v>
      </c>
      <c r="N275" s="224">
        <v>1</v>
      </c>
      <c r="O275" s="224">
        <f>ROUND(E275*N275,5)</f>
        <v>1.91E-3</v>
      </c>
      <c r="P275" s="224">
        <v>0</v>
      </c>
      <c r="Q275" s="224">
        <f>ROUND(E275*P275,5)</f>
        <v>0</v>
      </c>
      <c r="R275" s="224"/>
      <c r="S275" s="224"/>
      <c r="T275" s="225">
        <v>0</v>
      </c>
      <c r="U275" s="224">
        <f>ROUND(E275*T275,2)</f>
        <v>0</v>
      </c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 t="s">
        <v>209</v>
      </c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>
      <c r="A276" s="215"/>
      <c r="B276" s="222"/>
      <c r="C276" s="272" t="s">
        <v>430</v>
      </c>
      <c r="D276" s="226"/>
      <c r="E276" s="233">
        <v>1.908E-3</v>
      </c>
      <c r="F276" s="239"/>
      <c r="G276" s="239"/>
      <c r="H276" s="239"/>
      <c r="I276" s="239"/>
      <c r="J276" s="239"/>
      <c r="K276" s="239"/>
      <c r="L276" s="239"/>
      <c r="M276" s="239"/>
      <c r="N276" s="224"/>
      <c r="O276" s="224"/>
      <c r="P276" s="224"/>
      <c r="Q276" s="224"/>
      <c r="R276" s="224"/>
      <c r="S276" s="224"/>
      <c r="T276" s="225"/>
      <c r="U276" s="22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 t="s">
        <v>146</v>
      </c>
      <c r="AF276" s="214">
        <v>0</v>
      </c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15">
        <v>70</v>
      </c>
      <c r="B277" s="222" t="s">
        <v>431</v>
      </c>
      <c r="C277" s="271" t="s">
        <v>432</v>
      </c>
      <c r="D277" s="224" t="s">
        <v>165</v>
      </c>
      <c r="E277" s="232">
        <v>0.48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15</v>
      </c>
      <c r="M277" s="239">
        <f>G277*(1+L277/100)</f>
        <v>0</v>
      </c>
      <c r="N277" s="224">
        <v>1.7000000000000001E-4</v>
      </c>
      <c r="O277" s="224">
        <f>ROUND(E277*N277,5)</f>
        <v>8.0000000000000007E-5</v>
      </c>
      <c r="P277" s="224">
        <v>0</v>
      </c>
      <c r="Q277" s="224">
        <f>ROUND(E277*P277,5)</f>
        <v>0</v>
      </c>
      <c r="R277" s="224"/>
      <c r="S277" s="224"/>
      <c r="T277" s="225">
        <v>0</v>
      </c>
      <c r="U277" s="224">
        <f>ROUND(E277*T277,2)</f>
        <v>0</v>
      </c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 t="s">
        <v>209</v>
      </c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15"/>
      <c r="B278" s="222"/>
      <c r="C278" s="272" t="s">
        <v>425</v>
      </c>
      <c r="D278" s="226"/>
      <c r="E278" s="233"/>
      <c r="F278" s="239"/>
      <c r="G278" s="239"/>
      <c r="H278" s="239"/>
      <c r="I278" s="239"/>
      <c r="J278" s="239"/>
      <c r="K278" s="239"/>
      <c r="L278" s="239"/>
      <c r="M278" s="239"/>
      <c r="N278" s="224"/>
      <c r="O278" s="224"/>
      <c r="P278" s="224"/>
      <c r="Q278" s="224"/>
      <c r="R278" s="224"/>
      <c r="S278" s="224"/>
      <c r="T278" s="225"/>
      <c r="U278" s="22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 t="s">
        <v>146</v>
      </c>
      <c r="AF278" s="214">
        <v>0</v>
      </c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>
      <c r="A279" s="215"/>
      <c r="B279" s="222"/>
      <c r="C279" s="272" t="s">
        <v>433</v>
      </c>
      <c r="D279" s="226"/>
      <c r="E279" s="233"/>
      <c r="F279" s="239"/>
      <c r="G279" s="239"/>
      <c r="H279" s="239"/>
      <c r="I279" s="239"/>
      <c r="J279" s="239"/>
      <c r="K279" s="239"/>
      <c r="L279" s="239"/>
      <c r="M279" s="239"/>
      <c r="N279" s="224"/>
      <c r="O279" s="224"/>
      <c r="P279" s="224"/>
      <c r="Q279" s="224"/>
      <c r="R279" s="224"/>
      <c r="S279" s="224"/>
      <c r="T279" s="225"/>
      <c r="U279" s="22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 t="s">
        <v>146</v>
      </c>
      <c r="AF279" s="214">
        <v>0</v>
      </c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>
      <c r="A280" s="215"/>
      <c r="B280" s="222"/>
      <c r="C280" s="272" t="s">
        <v>434</v>
      </c>
      <c r="D280" s="226"/>
      <c r="E280" s="233">
        <v>0.48</v>
      </c>
      <c r="F280" s="239"/>
      <c r="G280" s="239"/>
      <c r="H280" s="239"/>
      <c r="I280" s="239"/>
      <c r="J280" s="239"/>
      <c r="K280" s="239"/>
      <c r="L280" s="239"/>
      <c r="M280" s="239"/>
      <c r="N280" s="224"/>
      <c r="O280" s="224"/>
      <c r="P280" s="224"/>
      <c r="Q280" s="224"/>
      <c r="R280" s="224"/>
      <c r="S280" s="224"/>
      <c r="T280" s="225"/>
      <c r="U280" s="22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 t="s">
        <v>146</v>
      </c>
      <c r="AF280" s="214">
        <v>0</v>
      </c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22.5" outlineLevel="1">
      <c r="A281" s="215">
        <v>71</v>
      </c>
      <c r="B281" s="222" t="s">
        <v>435</v>
      </c>
      <c r="C281" s="271" t="s">
        <v>436</v>
      </c>
      <c r="D281" s="224" t="s">
        <v>172</v>
      </c>
      <c r="E281" s="232">
        <v>36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15</v>
      </c>
      <c r="M281" s="239">
        <f>G281*(1+L281/100)</f>
        <v>0</v>
      </c>
      <c r="N281" s="224">
        <v>0</v>
      </c>
      <c r="O281" s="224">
        <f>ROUND(E281*N281,5)</f>
        <v>0</v>
      </c>
      <c r="P281" s="224">
        <v>0</v>
      </c>
      <c r="Q281" s="224">
        <f>ROUND(E281*P281,5)</f>
        <v>0</v>
      </c>
      <c r="R281" s="224"/>
      <c r="S281" s="224"/>
      <c r="T281" s="225">
        <v>0.26033000000000001</v>
      </c>
      <c r="U281" s="224">
        <f>ROUND(E281*T281,2)</f>
        <v>9.3699999999999992</v>
      </c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 t="s">
        <v>144</v>
      </c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>
      <c r="A282" s="215"/>
      <c r="B282" s="222"/>
      <c r="C282" s="272" t="s">
        <v>437</v>
      </c>
      <c r="D282" s="226"/>
      <c r="E282" s="233">
        <v>36</v>
      </c>
      <c r="F282" s="239"/>
      <c r="G282" s="239"/>
      <c r="H282" s="239"/>
      <c r="I282" s="239"/>
      <c r="J282" s="239"/>
      <c r="K282" s="239"/>
      <c r="L282" s="239"/>
      <c r="M282" s="239"/>
      <c r="N282" s="224"/>
      <c r="O282" s="224"/>
      <c r="P282" s="224"/>
      <c r="Q282" s="224"/>
      <c r="R282" s="224"/>
      <c r="S282" s="224"/>
      <c r="T282" s="225"/>
      <c r="U282" s="22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 t="s">
        <v>146</v>
      </c>
      <c r="AF282" s="214">
        <v>0</v>
      </c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>
      <c r="A283" s="216" t="s">
        <v>139</v>
      </c>
      <c r="B283" s="223" t="s">
        <v>112</v>
      </c>
      <c r="C283" s="273" t="s">
        <v>26</v>
      </c>
      <c r="D283" s="227"/>
      <c r="E283" s="234"/>
      <c r="F283" s="240"/>
      <c r="G283" s="240">
        <f>SUMIF(AE284:AE287,"&lt;&gt;NOR",G284:G287)</f>
        <v>0</v>
      </c>
      <c r="H283" s="240"/>
      <c r="I283" s="240">
        <f>SUM(I284:I287)</f>
        <v>0</v>
      </c>
      <c r="J283" s="240"/>
      <c r="K283" s="240">
        <f>SUM(K284:K287)</f>
        <v>0</v>
      </c>
      <c r="L283" s="240"/>
      <c r="M283" s="240">
        <f>SUM(M284:M287)</f>
        <v>0</v>
      </c>
      <c r="N283" s="227"/>
      <c r="O283" s="227">
        <f>SUM(O284:O287)</f>
        <v>0</v>
      </c>
      <c r="P283" s="227"/>
      <c r="Q283" s="227">
        <f>SUM(Q284:Q287)</f>
        <v>0</v>
      </c>
      <c r="R283" s="227"/>
      <c r="S283" s="227"/>
      <c r="T283" s="228"/>
      <c r="U283" s="227">
        <f>SUM(U284:U287)</f>
        <v>0</v>
      </c>
      <c r="AE283" t="s">
        <v>140</v>
      </c>
    </row>
    <row r="284" spans="1:60" outlineLevel="1">
      <c r="A284" s="215">
        <v>72</v>
      </c>
      <c r="B284" s="222" t="s">
        <v>438</v>
      </c>
      <c r="C284" s="271" t="s">
        <v>439</v>
      </c>
      <c r="D284" s="224" t="s">
        <v>440</v>
      </c>
      <c r="E284" s="232">
        <v>1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15</v>
      </c>
      <c r="M284" s="239">
        <f>G284*(1+L284/100)</f>
        <v>0</v>
      </c>
      <c r="N284" s="224">
        <v>0</v>
      </c>
      <c r="O284" s="224">
        <f>ROUND(E284*N284,5)</f>
        <v>0</v>
      </c>
      <c r="P284" s="224">
        <v>0</v>
      </c>
      <c r="Q284" s="224">
        <f>ROUND(E284*P284,5)</f>
        <v>0</v>
      </c>
      <c r="R284" s="224"/>
      <c r="S284" s="224"/>
      <c r="T284" s="225">
        <v>0</v>
      </c>
      <c r="U284" s="224">
        <f>ROUND(E284*T284,2)</f>
        <v>0</v>
      </c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 t="s">
        <v>144</v>
      </c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>
      <c r="A285" s="215">
        <v>73</v>
      </c>
      <c r="B285" s="222" t="s">
        <v>441</v>
      </c>
      <c r="C285" s="271" t="s">
        <v>442</v>
      </c>
      <c r="D285" s="224" t="s">
        <v>440</v>
      </c>
      <c r="E285" s="232">
        <v>1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15</v>
      </c>
      <c r="M285" s="239">
        <f>G285*(1+L285/100)</f>
        <v>0</v>
      </c>
      <c r="N285" s="224">
        <v>0</v>
      </c>
      <c r="O285" s="224">
        <f>ROUND(E285*N285,5)</f>
        <v>0</v>
      </c>
      <c r="P285" s="224">
        <v>0</v>
      </c>
      <c r="Q285" s="224">
        <f>ROUND(E285*P285,5)</f>
        <v>0</v>
      </c>
      <c r="R285" s="224"/>
      <c r="S285" s="224"/>
      <c r="T285" s="225">
        <v>0</v>
      </c>
      <c r="U285" s="224">
        <f>ROUND(E285*T285,2)</f>
        <v>0</v>
      </c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 t="s">
        <v>144</v>
      </c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>
      <c r="A286" s="215">
        <v>74</v>
      </c>
      <c r="B286" s="222" t="s">
        <v>443</v>
      </c>
      <c r="C286" s="271" t="s">
        <v>444</v>
      </c>
      <c r="D286" s="224" t="s">
        <v>440</v>
      </c>
      <c r="E286" s="232">
        <v>1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15</v>
      </c>
      <c r="M286" s="239">
        <f>G286*(1+L286/100)</f>
        <v>0</v>
      </c>
      <c r="N286" s="224">
        <v>0</v>
      </c>
      <c r="O286" s="224">
        <f>ROUND(E286*N286,5)</f>
        <v>0</v>
      </c>
      <c r="P286" s="224">
        <v>0</v>
      </c>
      <c r="Q286" s="224">
        <f>ROUND(E286*P286,5)</f>
        <v>0</v>
      </c>
      <c r="R286" s="224"/>
      <c r="S286" s="224"/>
      <c r="T286" s="225">
        <v>0</v>
      </c>
      <c r="U286" s="224">
        <f>ROUND(E286*T286,2)</f>
        <v>0</v>
      </c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 t="s">
        <v>144</v>
      </c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50">
        <v>75</v>
      </c>
      <c r="B287" s="251" t="s">
        <v>445</v>
      </c>
      <c r="C287" s="278" t="s">
        <v>446</v>
      </c>
      <c r="D287" s="252" t="s">
        <v>440</v>
      </c>
      <c r="E287" s="253">
        <v>1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2">
        <v>0</v>
      </c>
      <c r="O287" s="252">
        <f>ROUND(E287*N287,5)</f>
        <v>0</v>
      </c>
      <c r="P287" s="252">
        <v>0</v>
      </c>
      <c r="Q287" s="252">
        <f>ROUND(E287*P287,5)</f>
        <v>0</v>
      </c>
      <c r="R287" s="252"/>
      <c r="S287" s="252"/>
      <c r="T287" s="256">
        <v>0</v>
      </c>
      <c r="U287" s="252">
        <f>ROUND(E287*T287,2)</f>
        <v>0</v>
      </c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 t="s">
        <v>144</v>
      </c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>
      <c r="A288" s="6"/>
      <c r="B288" s="7" t="s">
        <v>222</v>
      </c>
      <c r="C288" s="279" t="s">
        <v>222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AC288">
        <v>15</v>
      </c>
      <c r="AD288">
        <v>21</v>
      </c>
    </row>
    <row r="289" spans="1:31">
      <c r="A289" s="257"/>
      <c r="B289" s="258">
        <v>26</v>
      </c>
      <c r="C289" s="280" t="s">
        <v>222</v>
      </c>
      <c r="D289" s="259"/>
      <c r="E289" s="259"/>
      <c r="F289" s="259"/>
      <c r="G289" s="270">
        <f>G8+G21+G35+G52+G61+G64+G151+G170+G176+G190+G205+G207+G215+G256+G265+G283</f>
        <v>0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AC289">
        <f>SUMIF(L7:L287,AC288,G7:G287)</f>
        <v>0</v>
      </c>
      <c r="AD289">
        <f>SUMIF(L7:L287,AD288,G7:G287)</f>
        <v>0</v>
      </c>
      <c r="AE289" t="s">
        <v>447</v>
      </c>
    </row>
    <row r="290" spans="1:31">
      <c r="A290" s="6"/>
      <c r="B290" s="7" t="s">
        <v>222</v>
      </c>
      <c r="C290" s="279" t="s">
        <v>222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31">
      <c r="A291" s="6"/>
      <c r="B291" s="7" t="s">
        <v>222</v>
      </c>
      <c r="C291" s="279" t="s">
        <v>222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31">
      <c r="A292" s="260">
        <v>33</v>
      </c>
      <c r="B292" s="260"/>
      <c r="C292" s="28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31">
      <c r="A293" s="261"/>
      <c r="B293" s="262"/>
      <c r="C293" s="282"/>
      <c r="D293" s="262"/>
      <c r="E293" s="262"/>
      <c r="F293" s="262"/>
      <c r="G293" s="263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AE293" t="s">
        <v>448</v>
      </c>
    </row>
    <row r="294" spans="1:31">
      <c r="A294" s="264"/>
      <c r="B294" s="265"/>
      <c r="C294" s="283"/>
      <c r="D294" s="265"/>
      <c r="E294" s="265"/>
      <c r="F294" s="265"/>
      <c r="G294" s="26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31">
      <c r="A295" s="264"/>
      <c r="B295" s="265"/>
      <c r="C295" s="283"/>
      <c r="D295" s="265"/>
      <c r="E295" s="265"/>
      <c r="F295" s="265"/>
      <c r="G295" s="26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31">
      <c r="A296" s="264"/>
      <c r="B296" s="265"/>
      <c r="C296" s="283"/>
      <c r="D296" s="265"/>
      <c r="E296" s="265"/>
      <c r="F296" s="265"/>
      <c r="G296" s="26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31">
      <c r="A297" s="267"/>
      <c r="B297" s="268"/>
      <c r="C297" s="284"/>
      <c r="D297" s="268"/>
      <c r="E297" s="268"/>
      <c r="F297" s="268"/>
      <c r="G297" s="269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31">
      <c r="A298" s="6"/>
      <c r="B298" s="7" t="s">
        <v>222</v>
      </c>
      <c r="C298" s="279" t="s">
        <v>222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31">
      <c r="C299" s="285"/>
      <c r="AE299" t="s">
        <v>449</v>
      </c>
    </row>
  </sheetData>
  <mergeCells count="12">
    <mergeCell ref="C150:G150"/>
    <mergeCell ref="C153:G153"/>
    <mergeCell ref="C267:G267"/>
    <mergeCell ref="C271:G271"/>
    <mergeCell ref="A292:C292"/>
    <mergeCell ref="A293:G297"/>
    <mergeCell ref="A1:G1"/>
    <mergeCell ref="C2:G2"/>
    <mergeCell ref="C3:G3"/>
    <mergeCell ref="C4:G4"/>
    <mergeCell ref="C54:G54"/>
    <mergeCell ref="C148:G148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2017-08-02T10:30:49Z</dcterms:modified>
</cp:coreProperties>
</file>