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K  Zálohování\Příprava poptávek\ČOV Plynojem\Výzva\"/>
    </mc:Choice>
  </mc:AlternateContent>
  <bookViews>
    <workbookView xWindow="0" yWindow="0" windowWidth="28800" windowHeight="12210" tabRatio="877" activeTab="3"/>
  </bookViews>
  <sheets>
    <sheet name="Rekapitulace" sheetId="12" r:id="rId1"/>
    <sheet name="VRN, ON" sheetId="13" r:id="rId2"/>
    <sheet name="SO 01 pol" sheetId="18" r:id="rId3"/>
    <sheet name="PS 01 - přípravné práce" sheetId="1" r:id="rId4"/>
    <sheet name="PS 02 - oprava plynojemu" sheetId="15" r:id="rId5"/>
    <sheet name="PS 03 - strojovna plynojemu" sheetId="16" r:id="rId6"/>
  </sheets>
  <externalReferences>
    <externalReference r:id="rId7"/>
  </externalReferences>
  <definedNames>
    <definedName name="_xlnm._FilterDatabase" localSheetId="3" hidden="1">'PS 01 - přípravné práce'!$A$3:$E$17</definedName>
    <definedName name="_xlnm._FilterDatabase" localSheetId="4" hidden="1">'PS 02 - oprava plynojemu'!$A$3:$E$66</definedName>
    <definedName name="_xlnm._FilterDatabase" localSheetId="5" hidden="1">'PS 03 - strojovna plynojemu'!$A$3:$E$37</definedName>
    <definedName name="kk">#REF!</definedName>
    <definedName name="_xlnm.Print_Titles" localSheetId="3">'PS 01 - přípravné práce'!$3:$4</definedName>
    <definedName name="_xlnm.Print_Titles" localSheetId="4">'PS 02 - oprava plynojemu'!$3:$4</definedName>
    <definedName name="_xlnm.Print_Titles" localSheetId="5">'PS 03 - strojovna plynojemu'!$3:$4</definedName>
    <definedName name="_xlnm.Print_Titles" localSheetId="2">'SO 01 pol'!$11:$13</definedName>
    <definedName name="_xlnm.Print_Area" localSheetId="3">'PS 01 - přípravné práce'!$A$1:$I$17</definedName>
    <definedName name="_xlnm.Print_Area" localSheetId="4">'PS 02 - oprava plynojemu'!$A$1:$I$66</definedName>
    <definedName name="_xlnm.Print_Area" localSheetId="5">'PS 03 - strojovna plynojemu'!$A$1:$I$37</definedName>
    <definedName name="PocetMJ" localSheetId="4">#REF!</definedName>
    <definedName name="PocetMJ" localSheetId="5">#REF!</definedName>
    <definedName name="PocetMJ">#REF!</definedName>
  </definedNames>
  <calcPr calcId="162913"/>
</workbook>
</file>

<file path=xl/calcChain.xml><?xml version="1.0" encoding="utf-8"?>
<calcChain xmlns="http://schemas.openxmlformats.org/spreadsheetml/2006/main">
  <c r="H32" i="16" l="1"/>
  <c r="H27" i="16"/>
  <c r="H25" i="15"/>
  <c r="H26" i="15"/>
  <c r="H27" i="15"/>
  <c r="H28" i="15"/>
  <c r="H18" i="15"/>
  <c r="H16" i="15"/>
  <c r="H14" i="15"/>
  <c r="H11" i="1"/>
  <c r="H12" i="1"/>
  <c r="H14" i="1"/>
  <c r="H8" i="1"/>
  <c r="M106" i="18"/>
  <c r="K106" i="18"/>
  <c r="I106" i="18"/>
  <c r="M104" i="18"/>
  <c r="K104" i="18"/>
  <c r="I104" i="18"/>
  <c r="M103" i="18"/>
  <c r="K103" i="18"/>
  <c r="I103" i="18"/>
  <c r="M101" i="18"/>
  <c r="K101" i="18"/>
  <c r="I101" i="18"/>
  <c r="M99" i="18"/>
  <c r="K99" i="18"/>
  <c r="I99" i="18"/>
  <c r="M98" i="18"/>
  <c r="K98" i="18"/>
  <c r="I98" i="18"/>
  <c r="M96" i="18"/>
  <c r="K96" i="18"/>
  <c r="I96" i="18"/>
  <c r="M94" i="18"/>
  <c r="K94" i="18"/>
  <c r="K93" i="18" s="1"/>
  <c r="I94" i="18"/>
  <c r="M91" i="18"/>
  <c r="K91" i="18"/>
  <c r="K90" i="18" s="1"/>
  <c r="I91" i="18"/>
  <c r="I90" i="18" s="1"/>
  <c r="M90" i="18"/>
  <c r="M89" i="18"/>
  <c r="K89" i="18"/>
  <c r="I89" i="18"/>
  <c r="M88" i="18"/>
  <c r="K88" i="18"/>
  <c r="I88" i="18"/>
  <c r="M87" i="18"/>
  <c r="K87" i="18"/>
  <c r="I87" i="18"/>
  <c r="M83" i="18"/>
  <c r="K83" i="18"/>
  <c r="I83" i="18"/>
  <c r="M80" i="18"/>
  <c r="K80" i="18"/>
  <c r="I80" i="18"/>
  <c r="M78" i="18"/>
  <c r="K78" i="18"/>
  <c r="I78" i="18"/>
  <c r="M74" i="18"/>
  <c r="K74" i="18"/>
  <c r="I74" i="18"/>
  <c r="M73" i="18"/>
  <c r="K73" i="18"/>
  <c r="I73" i="18"/>
  <c r="M72" i="18"/>
  <c r="K72" i="18"/>
  <c r="I72" i="18"/>
  <c r="M67" i="18"/>
  <c r="K67" i="18"/>
  <c r="I67" i="18"/>
  <c r="M63" i="18"/>
  <c r="K63" i="18"/>
  <c r="I63" i="18"/>
  <c r="M61" i="18"/>
  <c r="K61" i="18"/>
  <c r="I61" i="18"/>
  <c r="M57" i="18"/>
  <c r="K57" i="18"/>
  <c r="I57" i="18"/>
  <c r="M55" i="18"/>
  <c r="K55" i="18"/>
  <c r="I55" i="18"/>
  <c r="M53" i="18"/>
  <c r="K53" i="18"/>
  <c r="I53" i="18"/>
  <c r="M51" i="18"/>
  <c r="K51" i="18"/>
  <c r="I51" i="18"/>
  <c r="M50" i="18"/>
  <c r="K50" i="18"/>
  <c r="I50" i="18"/>
  <c r="M48" i="18"/>
  <c r="K48" i="18"/>
  <c r="I48" i="18"/>
  <c r="M46" i="18"/>
  <c r="K46" i="18"/>
  <c r="I46" i="18"/>
  <c r="M41" i="18"/>
  <c r="K41" i="18"/>
  <c r="I41" i="18"/>
  <c r="M40" i="18"/>
  <c r="K40" i="18"/>
  <c r="I40" i="18"/>
  <c r="M38" i="18"/>
  <c r="K38" i="18"/>
  <c r="I38" i="18"/>
  <c r="M34" i="18"/>
  <c r="K34" i="18"/>
  <c r="I34" i="18"/>
  <c r="M30" i="18"/>
  <c r="K30" i="18"/>
  <c r="I30" i="18"/>
  <c r="M28" i="18"/>
  <c r="K28" i="18"/>
  <c r="I28" i="18"/>
  <c r="M27" i="18"/>
  <c r="K27" i="18"/>
  <c r="I27" i="18"/>
  <c r="M25" i="18"/>
  <c r="K25" i="18"/>
  <c r="I25" i="18"/>
  <c r="M23" i="18"/>
  <c r="K23" i="18"/>
  <c r="I23" i="18"/>
  <c r="M22" i="18"/>
  <c r="K22" i="18"/>
  <c r="I22" i="18"/>
  <c r="M20" i="18"/>
  <c r="M19" i="18" s="1"/>
  <c r="K20" i="18"/>
  <c r="I20" i="18"/>
  <c r="M18" i="18"/>
  <c r="M15" i="18" s="1"/>
  <c r="K18" i="18"/>
  <c r="I18" i="18"/>
  <c r="M16" i="18"/>
  <c r="K16" i="18"/>
  <c r="I16" i="18"/>
  <c r="C8" i="18"/>
  <c r="C5" i="18"/>
  <c r="C4" i="18"/>
  <c r="C3" i="18"/>
  <c r="C2" i="18"/>
  <c r="K15" i="18" l="1"/>
  <c r="K19" i="18"/>
  <c r="M86" i="18"/>
  <c r="M100" i="18"/>
  <c r="K29" i="18"/>
  <c r="M93" i="18"/>
  <c r="I93" i="18"/>
  <c r="M29" i="18"/>
  <c r="M14" i="18" s="1"/>
  <c r="I15" i="18"/>
  <c r="K86" i="18"/>
  <c r="K100" i="18"/>
  <c r="K92" i="18" s="1"/>
  <c r="I29" i="18"/>
  <c r="I19" i="18"/>
  <c r="I86" i="18"/>
  <c r="I100" i="18"/>
  <c r="I32" i="16"/>
  <c r="I27" i="16"/>
  <c r="I18" i="16"/>
  <c r="H18" i="16"/>
  <c r="I8" i="16"/>
  <c r="H8" i="16"/>
  <c r="I62" i="15"/>
  <c r="I61" i="15"/>
  <c r="I60" i="15"/>
  <c r="I57" i="15"/>
  <c r="I58" i="15"/>
  <c r="I59" i="15"/>
  <c r="I56" i="15"/>
  <c r="I50" i="15"/>
  <c r="I51" i="15"/>
  <c r="I52" i="15"/>
  <c r="I49" i="15"/>
  <c r="I34" i="15"/>
  <c r="H34" i="15"/>
  <c r="I25" i="15"/>
  <c r="I26" i="15"/>
  <c r="I27" i="15"/>
  <c r="I28" i="15"/>
  <c r="I24" i="15"/>
  <c r="H24" i="15"/>
  <c r="I22" i="15"/>
  <c r="H22" i="15"/>
  <c r="I20" i="15"/>
  <c r="H20" i="15"/>
  <c r="I18" i="15"/>
  <c r="I16" i="15"/>
  <c r="I14" i="15"/>
  <c r="I12" i="15"/>
  <c r="H12" i="15"/>
  <c r="I10" i="15"/>
  <c r="H10" i="15"/>
  <c r="I8" i="15"/>
  <c r="H8" i="15"/>
  <c r="H9" i="1"/>
  <c r="I9" i="1"/>
  <c r="H10" i="1"/>
  <c r="I10" i="1"/>
  <c r="I11" i="1"/>
  <c r="I12" i="1"/>
  <c r="I14" i="1"/>
  <c r="I8" i="1"/>
  <c r="M92" i="18" l="1"/>
  <c r="M107" i="18" s="1"/>
  <c r="I92" i="18"/>
  <c r="K14" i="18"/>
  <c r="K107" i="18" s="1"/>
  <c r="I14" i="18"/>
  <c r="I107" i="18" s="1"/>
  <c r="B3" i="12" s="1"/>
  <c r="I36" i="16"/>
  <c r="H36" i="16"/>
  <c r="I65" i="15"/>
  <c r="H65" i="15"/>
  <c r="I37" i="16" l="1"/>
  <c r="B9" i="12" s="1"/>
  <c r="I66" i="15"/>
  <c r="B8" i="12" s="1"/>
  <c r="I16" i="1"/>
  <c r="H16" i="1"/>
  <c r="B8" i="13"/>
  <c r="B18" i="12" s="1"/>
  <c r="B14" i="12"/>
  <c r="B4" i="12"/>
  <c r="I17" i="1" l="1"/>
  <c r="B7" i="12" s="1"/>
  <c r="B10" i="12" l="1"/>
  <c r="B15" i="12" s="1"/>
  <c r="B17" i="12" s="1"/>
  <c r="B19" i="12" s="1"/>
  <c r="B20" i="12" s="1"/>
  <c r="B21" i="12" l="1"/>
</calcChain>
</file>

<file path=xl/sharedStrings.xml><?xml version="1.0" encoding="utf-8"?>
<sst xmlns="http://schemas.openxmlformats.org/spreadsheetml/2006/main" count="774" uniqueCount="335">
  <si>
    <t>MJ</t>
  </si>
  <si>
    <t>dodávka</t>
  </si>
  <si>
    <t>montáž</t>
  </si>
  <si>
    <t>ks</t>
  </si>
  <si>
    <t>Popis položky</t>
  </si>
  <si>
    <t>pol.</t>
  </si>
  <si>
    <t xml:space="preserve"> montáž</t>
  </si>
  <si>
    <t>Cena celkem bez DPH</t>
  </si>
  <si>
    <t>Stroje a zařízení</t>
  </si>
  <si>
    <t>m</t>
  </si>
  <si>
    <t>Mn.</t>
  </si>
  <si>
    <t>Jedn. cena bez DPH</t>
  </si>
  <si>
    <t>Demontáže</t>
  </si>
  <si>
    <t>výkres č.</t>
  </si>
  <si>
    <t>Cena celkem</t>
  </si>
  <si>
    <t>Cena celkem za strojní část</t>
  </si>
  <si>
    <t>Zařízení staveniště</t>
  </si>
  <si>
    <t>Zaškolení obsluhy</t>
  </si>
  <si>
    <t>DPH 21%</t>
  </si>
  <si>
    <t>Cena celkem vč. DPH</t>
  </si>
  <si>
    <t>Stavební objekty</t>
  </si>
  <si>
    <t>SO 01</t>
  </si>
  <si>
    <t>PS 01</t>
  </si>
  <si>
    <t>PS 02</t>
  </si>
  <si>
    <t>Provozní soubory - strojní část</t>
  </si>
  <si>
    <t>Provozní soubory - elektro část</t>
  </si>
  <si>
    <t>PS 11</t>
  </si>
  <si>
    <t>Cena celkem za elektro část část</t>
  </si>
  <si>
    <t>Cena celkem SO + PS</t>
  </si>
  <si>
    <t xml:space="preserve"> </t>
  </si>
  <si>
    <t>Cena celkem bez rezervy</t>
  </si>
  <si>
    <t>Cena celkem za SO</t>
  </si>
  <si>
    <t>Cena celkem za PS</t>
  </si>
  <si>
    <t>Provedení komplexních zkoušek</t>
  </si>
  <si>
    <t>Všeobecné položky celkem</t>
  </si>
  <si>
    <t>Cena bez DPH</t>
  </si>
  <si>
    <t>PS celkem</t>
  </si>
  <si>
    <t>Celkem</t>
  </si>
  <si>
    <t>Rekapitulace</t>
  </si>
  <si>
    <t>Dokumentace skutečného provedení stavby</t>
  </si>
  <si>
    <t>Popis</t>
  </si>
  <si>
    <t>typ</t>
  </si>
  <si>
    <t>m2</t>
  </si>
  <si>
    <t>Návarek s vnějším závitem G1“, nerez</t>
  </si>
  <si>
    <t>Trubka DN25 (33,7x2), nerez 1.4301</t>
  </si>
  <si>
    <t>Šroubení s vnitřními závity G1“, nerez</t>
  </si>
  <si>
    <t>Koleno 90° DN40 (48,3x2), R=1,5D, nerez 1.4301</t>
  </si>
  <si>
    <t>Trubka DN40 (48,3x2), nerez 1.4301</t>
  </si>
  <si>
    <t>kpl</t>
  </si>
  <si>
    <t>01.1</t>
  </si>
  <si>
    <t>01.2</t>
  </si>
  <si>
    <t>Instalace sestavy na jímač bioplynu pro řízené odpouštění přebytečného bioplynu. Zahrnuje uzávěry, rozvaděč, tlakové čidlo atd.)</t>
  </si>
  <si>
    <t>01.3</t>
  </si>
  <si>
    <t>Demontáž výše uvedeného zařízení a uvedení do původního stavu</t>
  </si>
  <si>
    <t>PS 02 - oprva plynojemu</t>
  </si>
  <si>
    <t xml:space="preserve"> přípravné práce</t>
  </si>
  <si>
    <t>02.1</t>
  </si>
  <si>
    <t>02.2</t>
  </si>
  <si>
    <t>02.3</t>
  </si>
  <si>
    <t>Odstavení a odplynění plynojemu</t>
  </si>
  <si>
    <t>Zavěšení plovoucího stropu na táhla</t>
  </si>
  <si>
    <t>02.4</t>
  </si>
  <si>
    <t>02.5</t>
  </si>
  <si>
    <t>02.6</t>
  </si>
  <si>
    <t>Ostatní</t>
  </si>
  <si>
    <t>Šetrná demontáž betonové zátěže z plovoucího stropu včetně uskladnění mimo plynojem</t>
  </si>
  <si>
    <t>Výstelková membrána plynového prostoru</t>
  </si>
  <si>
    <t xml:space="preserve">Výstelková membrána zajistí plynotěsnost plynového prostoru spodní, membrána bude kotvená přes stávající kotevní prstenec a bude plynotěsně spojena s plynovou membránou plovoucího stropu. 
Parametry:
-Průměr plynojemu v místě osazení membrány: 10 000mm
-Výška plynojemu po kotevní prstenec u odvodního/přívodního plynového potrubí : 4420mm
-Výška plynojemu po kotevní prstenec naproti odvodního/přívodního plynového potrubí : 4325mm
Po obvodu plynojemu bude zhotoven radius r=250mm
Součástí dodávky budou rovněž nové kotevní šrouby, a těsnění.
Materiál membrány: HEYTex E3572 POLYESTER, hmotnost 1200g/m2, tahová síla 8000/7000N /5cm
Přetlak plynového prostoru: 2kPa
</t>
  </si>
  <si>
    <t>Oprava pístu plynojemu</t>
  </si>
  <si>
    <t>Oprava střechy plynojemu</t>
  </si>
  <si>
    <t>Tryskání betonových konstrukcí</t>
  </si>
  <si>
    <t>Tryskání ocelových konstrukcí</t>
  </si>
  <si>
    <t>Nátěry</t>
  </si>
  <si>
    <t xml:space="preserve">Vnitřní plynový prostor plynojemu: 65m2
Vnitřní neplynový prostor plynojemu: 170m2
Vnější prostor plynojemu: 115m2
Kvalita nátěru dle technické zprávy, barevný odstín dle požadavku investora
</t>
  </si>
  <si>
    <t>02.7</t>
  </si>
  <si>
    <t>Oprava vedení plynojemu</t>
  </si>
  <si>
    <t>02.8</t>
  </si>
  <si>
    <t>Oprava havarijního odfuku</t>
  </si>
  <si>
    <t>02.9</t>
  </si>
  <si>
    <t>02.10</t>
  </si>
  <si>
    <t>Montáž stávající plynové membrány</t>
  </si>
  <si>
    <t>Odvzdušnění plynojemu</t>
  </si>
  <si>
    <t>Potrubí a armatury</t>
  </si>
  <si>
    <t>Volná položka</t>
  </si>
  <si>
    <t>Trubka DN150 (156x3), nerez</t>
  </si>
  <si>
    <t>Koleno 90°, R=1,5DN, DN 150 (156x3mm), nerez</t>
  </si>
  <si>
    <t>Zhotovení odbočky DN100 na potrubí DN 150</t>
  </si>
  <si>
    <t>Atypická příruba DN 150, včetně protipříruby, a spojovacího materiálu pro napojení plynové membrány na potrubí DN 150</t>
  </si>
  <si>
    <t>Přírubový spoj krátký DN 150, nerez</t>
  </si>
  <si>
    <t xml:space="preserve">Příruba přivařovací MTL, DN 100 PN2,5/10, pro trubku 108, nerez
</t>
  </si>
  <si>
    <t xml:space="preserve">Příruba přivařovací MTL, DN 150 PN2,5/10, pro trubku 156, nerez
</t>
  </si>
  <si>
    <t xml:space="preserve">Utěsnění prostupu plynového potrubí DN150 sestávající se: 
1m potrubí DN250(273x3), nerez (chránička)
2 ks těsnící gumová manžeta, pro trubku DN 150(156x3) a chráničku DN 250 (273x3), materiál pryž 
2 ks kluzný středící prvek
2 ks spona celonerez rozsah 250-280 mm
2 ks spona celonerez rozsah 150-162 mm 
2 ks těsnící plech 350x350 s 1ks otvorem fí275 a 8ks otvorem fí11mm, včetně 8ks chemická kotva,  nerez
2bal vodou bobtnající tmel Sika Swell
</t>
  </si>
  <si>
    <t>Montáž stávající kapalinové pojistky</t>
  </si>
  <si>
    <t>Šetrná demontáž kapalinové pojistky</t>
  </si>
  <si>
    <t xml:space="preserve">Šetrná demontáž plynové membrány </t>
  </si>
  <si>
    <t>Montáž průlezů na plovoucím stropě</t>
  </si>
  <si>
    <t>Šetrná demontáž průlezů na plovoucím stropě</t>
  </si>
  <si>
    <t>Instalace betonové zátěže na plovoucí strop</t>
  </si>
  <si>
    <t>Potrubí zavodnění vodních uzávěr (náhrada za potrubí PPR)</t>
  </si>
  <si>
    <t>03.1</t>
  </si>
  <si>
    <t xml:space="preserve">Kulový kohout C05.3S DN  40 PN63 330 AG + KP mini EEx 52998.1316
rozsah pracovních teplot: -40 ° C až 220 ° C
maximální provozní tlak 63bar
Servopohon ZPA Pečky
typ: typ:KP mini Eex v nevýbušném provedení Ex d IIC T6
stupeň krytí IP 67,
provozní teplota okolí -25 ° C až + 70 ° C
napájecí napětí 230V; 50Hz
</t>
  </si>
  <si>
    <t>Kulový kohout plnoprůtokový ART.340 G6/4“, ruční páka</t>
  </si>
  <si>
    <t>Kulový kohout plnoprůtokový ART.340 G1“, ruční páka</t>
  </si>
  <si>
    <t>Koleno 90° DN25 (33,7x2), R=1,5D, nerez</t>
  </si>
  <si>
    <t>Návarek s vnějším závitem G6/4“, nerez</t>
  </si>
  <si>
    <t xml:space="preserve">Vsuvka s vnějšími závity G1“, nerez </t>
  </si>
  <si>
    <t xml:space="preserve">Šroubení s vnitřním závitem G6/4“, nerez </t>
  </si>
  <si>
    <t xml:space="preserve">Vsuvka s vnějšími závity G6/4“, nerez </t>
  </si>
  <si>
    <t>Kotevní materiál</t>
  </si>
  <si>
    <t xml:space="preserve">Demontáž stávajícího PPR potrubí zavodnění </t>
  </si>
  <si>
    <t>Odpojení/zapojení 2ks elektropohonů</t>
  </si>
  <si>
    <t>03.2</t>
  </si>
  <si>
    <t>Potrubí odvodnění odvodňovače</t>
  </si>
  <si>
    <t>Demontáž odvodňovače (odvod kondenzátu z plynojemu) včetně přívodního potrubí DN65 (4m)</t>
  </si>
  <si>
    <t>03.3</t>
  </si>
  <si>
    <t>03.4</t>
  </si>
  <si>
    <t>02.16</t>
  </si>
  <si>
    <t>Přívodní a odvodní potrubí bioplynu z/do plynojemu</t>
  </si>
  <si>
    <t>02.21</t>
  </si>
  <si>
    <t>02.17-02.20</t>
  </si>
  <si>
    <t>02.22</t>
  </si>
  <si>
    <t>02.23</t>
  </si>
  <si>
    <t>02.24</t>
  </si>
  <si>
    <t>02.25-02.30</t>
  </si>
  <si>
    <t>02.31</t>
  </si>
  <si>
    <t>02.32</t>
  </si>
  <si>
    <t>02.33</t>
  </si>
  <si>
    <t>02.11</t>
  </si>
  <si>
    <t>02.12</t>
  </si>
  <si>
    <t>02.13</t>
  </si>
  <si>
    <t>02.14-02.15</t>
  </si>
  <si>
    <t>01.4</t>
  </si>
  <si>
    <t>Provizorní trubní rozvody ve strojovně plynojemu</t>
  </si>
  <si>
    <t xml:space="preserve">Zapůjčení a montáž mobilního plynojemu, včetně zabezpečovacích prvků, elektrorozvaděče, trubního a kabelového propojení, oživení systému. Součástí položky je rovněž vypracování montážní dokumentace provizorního připojení, vypracování dodatku místního provozního řádu </t>
  </si>
  <si>
    <t xml:space="preserve">provedení  zkoušek a revizí pro možný provoz. </t>
  </si>
  <si>
    <t>01.5</t>
  </si>
  <si>
    <t>01.6</t>
  </si>
  <si>
    <t>Elektrorevize provizorního připojení</t>
  </si>
  <si>
    <t>Zahrnuje výměnu zkorodovaných plechů na pohyblivém pístu (tl. plechu menší než 3mm) předpokládaná výměna cca 20% celkové plochy pohyblivého pístu. tl. nového plechu 5mm</t>
  </si>
  <si>
    <t>Zahrnuje výměnu zkorodovaných plechů na střešní konstrukci po obvodu (tl. plechu menší než 3mm) předpokládaná výměna cca 30% celkové plochy střešní konstrukce. tl. nového plechu 4mm</t>
  </si>
  <si>
    <t xml:space="preserve">Zahrnuje otryskání veškerých ploch na zdravý a únosný povrch (únosnost povrchových vrstev musí být alespoň 1,5MPa v prostém tahu).
Lešení je zahrnuto ve stavební části
</t>
  </si>
  <si>
    <t xml:space="preserve">Zahrnuje otryskání  na stupeň SA 2,5 (dle ISO 8501)
plovoucího pístu, vedení pístu plovoucího pístu, konstrukce a střechy plynojemu. 
Lešení je zahrnuto ve stavební části
</t>
  </si>
  <si>
    <t>02.34</t>
  </si>
  <si>
    <t>Zavěšení vedení plovoucího stropu na plovoucí strop</t>
  </si>
  <si>
    <t xml:space="preserve">Revize a repase ochrany proti přeplnění – mechanická pojistka (kontrola, očištění,
případná výměna funkčních prvků, zejména výměna těsnění mechanické koncové klapky a vyčištění potrubí havarijního odfuku, 
</t>
  </si>
  <si>
    <t xml:space="preserve">Revize a repase pohyblivých konstrukcí, jedná se o teleskopické vedení. U
teleskopického vedení bude provedena výměna těsnění, kontrola, očištění, výměna vodících kladek a spojovacího materiálu, usazení vedení na novou kotevní přírubu
</t>
  </si>
  <si>
    <t>Repase mechanické části ukazatele a převodovky. Výměna odporového 
vysílače.</t>
  </si>
  <si>
    <t>02.35</t>
  </si>
  <si>
    <t>02.36</t>
  </si>
  <si>
    <t>02.37</t>
  </si>
  <si>
    <t>Tlaková zkouška a revize</t>
  </si>
  <si>
    <t>Funkční zkouška plynojemu</t>
  </si>
  <si>
    <t>Odborná revize ocel.konstrukcí</t>
  </si>
  <si>
    <t>VN a ON</t>
  </si>
  <si>
    <t>ROZPOČET</t>
  </si>
  <si>
    <t>Stavba:</t>
  </si>
  <si>
    <t>Objekt:</t>
  </si>
  <si>
    <t>Část:</t>
  </si>
  <si>
    <t>JKSO:</t>
  </si>
  <si>
    <t>Objednatel:</t>
  </si>
  <si>
    <t>Zhotovitel:</t>
  </si>
  <si>
    <t>Datum:</t>
  </si>
  <si>
    <t>26.05.2017</t>
  </si>
  <si>
    <t>P.Č.</t>
  </si>
  <si>
    <t>TV</t>
  </si>
  <si>
    <t>KCN</t>
  </si>
  <si>
    <t>Kód položky</t>
  </si>
  <si>
    <t>Množství celkem</t>
  </si>
  <si>
    <t>Cena jednotková</t>
  </si>
  <si>
    <t>Hmotnost</t>
  </si>
  <si>
    <t>Hmotnost celkem</t>
  </si>
  <si>
    <t>Hmotnost sutě</t>
  </si>
  <si>
    <t>Hmotnost sutě celkem</t>
  </si>
  <si>
    <t>Sazba DPH</t>
  </si>
  <si>
    <t>Typ položky</t>
  </si>
  <si>
    <t>Úroveň</t>
  </si>
  <si>
    <t>Dodavatel</t>
  </si>
  <si>
    <t>D</t>
  </si>
  <si>
    <t>HSV</t>
  </si>
  <si>
    <t>Práce a dodávky HSV</t>
  </si>
  <si>
    <t>0</t>
  </si>
  <si>
    <t>1</t>
  </si>
  <si>
    <t>Zemní práce</t>
  </si>
  <si>
    <t>K</t>
  </si>
  <si>
    <t>001</t>
  </si>
  <si>
    <t>175111101</t>
  </si>
  <si>
    <t>Obsypání potrubí ručně sypaninou bez prohození, uloženou do 3 m, zhutněný kropením</t>
  </si>
  <si>
    <t>m3</t>
  </si>
  <si>
    <t>2</t>
  </si>
  <si>
    <t/>
  </si>
  <si>
    <t>"2" 0,5</t>
  </si>
  <si>
    <t>-1</t>
  </si>
  <si>
    <t>M</t>
  </si>
  <si>
    <t>MAT</t>
  </si>
  <si>
    <t>583313480</t>
  </si>
  <si>
    <t>kamenivo těžené drobné frakce 0-4 (písek)</t>
  </si>
  <si>
    <t>t</t>
  </si>
  <si>
    <t>6</t>
  </si>
  <si>
    <t>Úpravy povrchů, podlahy a osazování výplní</t>
  </si>
  <si>
    <t>015</t>
  </si>
  <si>
    <t>622434111R</t>
  </si>
  <si>
    <t>Finalizace podkladu sanační maltou do tl.10mm ( tl.2-4mm, např. DENSOFIX XP)</t>
  </si>
  <si>
    <t>"8" 10</t>
  </si>
  <si>
    <t>011</t>
  </si>
  <si>
    <t>622541001</t>
  </si>
  <si>
    <t>Ochranný sjednocující nátěr vnějších omítek (např. EPOLIT W)</t>
  </si>
  <si>
    <t>PK</t>
  </si>
  <si>
    <t xml:space="preserve">631,1 </t>
  </si>
  <si>
    <t>Spojovací můstek na stávající beton. konstrukci (např. BEOLIT EP 01 DC)</t>
  </si>
  <si>
    <t>"4" 78,5</t>
  </si>
  <si>
    <t>631311135</t>
  </si>
  <si>
    <t>Mazanina tl do 240 mm z betonu prostého bez zvýšených nároků na prostředí tř. C 20/25</t>
  </si>
  <si>
    <t>"4" 78,5*0,16</t>
  </si>
  <si>
    <t>631319221</t>
  </si>
  <si>
    <t>Příplatek k mazaninám za přidání polymerových makrovláken pro objemové vyztužení 2,5 kg/m3 (např. BEBESTEEL)</t>
  </si>
  <si>
    <t>631319222R</t>
  </si>
  <si>
    <t>Příplatek k mazaninám za přidání přísady pro objemové vyztužení 3 kg/m3 (např. XYPEX ADMIN C-100)</t>
  </si>
  <si>
    <t>9</t>
  </si>
  <si>
    <t>Ostatní konstrukce a práce, bourání</t>
  </si>
  <si>
    <t>900,1</t>
  </si>
  <si>
    <t>Demontáž oplaštění z trapézového plechu pro další použití</t>
  </si>
  <si>
    <t>"1" 3,5</t>
  </si>
  <si>
    <t>"3" 115</t>
  </si>
  <si>
    <t>Součet</t>
  </si>
  <si>
    <t>003</t>
  </si>
  <si>
    <t>941211111</t>
  </si>
  <si>
    <t>Montáž lešení řadového rámového lehkého zatížení do 200 kg/m2 š do 0,9 m v do 10 m</t>
  </si>
  <si>
    <t>"vnitřní stěny" 140</t>
  </si>
  <si>
    <t>"vnější prstenec" 37*5</t>
  </si>
  <si>
    <t>941211211</t>
  </si>
  <si>
    <t>Příplatek k lešení řadovému rámovému lehkému š 0,9 m v do 25 m za první a ZKD den použití</t>
  </si>
  <si>
    <t>325,000*30</t>
  </si>
  <si>
    <t>941211811</t>
  </si>
  <si>
    <t>Demontáž lešení řadového rámového lehkého zatížení do 200 kg/m2 š do 0,9 m v do 10 m</t>
  </si>
  <si>
    <t>950,1</t>
  </si>
  <si>
    <t>Montáž opláštění z trapézového plechu</t>
  </si>
  <si>
    <t>materiál použit stávající</t>
  </si>
  <si>
    <t>"7" 3,5</t>
  </si>
  <si>
    <t>"10" 115</t>
  </si>
  <si>
    <t>950,2</t>
  </si>
  <si>
    <t>Zaslepení stávajícího technologického potrubí DN 100 PUR pěnou, vč. dodávky materiálu</t>
  </si>
  <si>
    <t>"1" 2</t>
  </si>
  <si>
    <t>950,3</t>
  </si>
  <si>
    <t>Zaslepení stávajícího technologického potrubí DN 80 PUR pěnou, vč. dodávky materiálu</t>
  </si>
  <si>
    <t>"1" 1</t>
  </si>
  <si>
    <t>952901411</t>
  </si>
  <si>
    <t>Vyčištění ostatních objektů (kanálů, zásobníků, kůlen) při jakékoliv výšce podlaží</t>
  </si>
  <si>
    <t>013</t>
  </si>
  <si>
    <t>961044111</t>
  </si>
  <si>
    <t>Bourání základů z betonu prostého</t>
  </si>
  <si>
    <t>"8" 1,5*1*0,4</t>
  </si>
  <si>
    <t>005</t>
  </si>
  <si>
    <t>977151128</t>
  </si>
  <si>
    <t>Jádrové vrty diamantovými korunkami do D 300 mm do stavebních materiálů</t>
  </si>
  <si>
    <t>"9" (0,3+0,33)*2</t>
  </si>
  <si>
    <t>9771511334</t>
  </si>
  <si>
    <t>Jádrové vrty diamantovými korunkami do D 600 mm do stavebních materiálů</t>
  </si>
  <si>
    <t>"2" 0,3*1</t>
  </si>
  <si>
    <t>978015391</t>
  </si>
  <si>
    <t>Otlučení vnější vápenné nebo vápenocementové vnější omítky stupně členitosti 1 a 2 rozsahu do 100%</t>
  </si>
  <si>
    <t>"5" 10</t>
  </si>
  <si>
    <t>Neobsazeno</t>
  </si>
  <si>
    <t>985112112</t>
  </si>
  <si>
    <t>Odsekání degradovaného betonu stěn tl do 30 mm</t>
  </si>
  <si>
    <t>"6" 140</t>
  </si>
  <si>
    <t>985112132</t>
  </si>
  <si>
    <t>Odsekání degradovaného betonu rubu kleneb a podlah tl do 30 mm</t>
  </si>
  <si>
    <t>"7" 78,5</t>
  </si>
  <si>
    <t>neobsazeno</t>
  </si>
  <si>
    <t>985131311</t>
  </si>
  <si>
    <t>Ruční dočištění ploch stěn, rubu kleneb a podlah ocelových kartáči</t>
  </si>
  <si>
    <t>"dno" 78,5</t>
  </si>
  <si>
    <t>"stěny vnitřní" 140</t>
  </si>
  <si>
    <t>"vnější prstenec" 10</t>
  </si>
  <si>
    <t>985311112</t>
  </si>
  <si>
    <t>Reprofilace stěn cementovými sanačními maltami tl 5-15 mm (např. MONOCRETE PPE TH)</t>
  </si>
  <si>
    <t>985312112</t>
  </si>
  <si>
    <t>Stěrka k vyrovnání betonových ploch stěn tl 3 mm (např. DENSOCRETE 555)</t>
  </si>
  <si>
    <t>985321111</t>
  </si>
  <si>
    <t>Ochranný nátěr výztuže na cementové bázi stěn, líce kleneb a podhledů 1 vrstva tl 1 mm (např. DESONCERETE 111)</t>
  </si>
  <si>
    <t>"5" 140</t>
  </si>
  <si>
    <t>985323111</t>
  </si>
  <si>
    <t>Spojovací můstek reprofilovaného betonu na cementové bázi tl 1 mm</t>
  </si>
  <si>
    <t>990,1</t>
  </si>
  <si>
    <t>Utěsnění prostupů DN 300 po osazení nového potrubí, vč. dodávky materiálů (2ks) - viz technologická část</t>
  </si>
  <si>
    <t>součástí technologické části</t>
  </si>
  <si>
    <t>"3" 0</t>
  </si>
  <si>
    <t>990,2</t>
  </si>
  <si>
    <t>Utěsnění otvoru DN 600 po osazení nového poklopu, vč. dodávky materiálů (1ks) - viz technologická část</t>
  </si>
  <si>
    <t>"6" 0</t>
  </si>
  <si>
    <t>997</t>
  </si>
  <si>
    <t>Přesun sutě</t>
  </si>
  <si>
    <t>997013509</t>
  </si>
  <si>
    <t>Příplatek k odvozu suti a vybouraných hmot na skládku ZKD 1 km přes 1 km</t>
  </si>
  <si>
    <t>997013511</t>
  </si>
  <si>
    <t>Odvoz suti a vybouraných hmot z meziskládky na skládku do 1 km s naložením a se složením</t>
  </si>
  <si>
    <t>997013831</t>
  </si>
  <si>
    <t>Poplatek za uložení stavebního směsného odpadu na skládce (skládkovné)</t>
  </si>
  <si>
    <t>998</t>
  </si>
  <si>
    <t>Přesun hmot</t>
  </si>
  <si>
    <t>998132211</t>
  </si>
  <si>
    <t xml:space="preserve">Přesun hmot pro věže, zásobníky a sila </t>
  </si>
  <si>
    <t>PSV</t>
  </si>
  <si>
    <t>Práce a dodávky PSV</t>
  </si>
  <si>
    <t>713</t>
  </si>
  <si>
    <t>Izolace tepelné</t>
  </si>
  <si>
    <t>713110811</t>
  </si>
  <si>
    <t>Odstranění tepelné izolace stropů volně kladené z vláknitých materiálů tl do 100 mm</t>
  </si>
  <si>
    <t>713131121</t>
  </si>
  <si>
    <t>Montáž izolace tepelné stěn přichycením dráty rohoží, pásů, dílců, desek</t>
  </si>
  <si>
    <t>631515130</t>
  </si>
  <si>
    <t>deska minerální izolační tl. 100 mm</t>
  </si>
  <si>
    <t>998713201</t>
  </si>
  <si>
    <t>Přesun hmot procentní pro izolace tepelné v objektech v do 6 m</t>
  </si>
  <si>
    <t>%</t>
  </si>
  <si>
    <t>764</t>
  </si>
  <si>
    <t>Konstrukce klempířské</t>
  </si>
  <si>
    <t>764002811</t>
  </si>
  <si>
    <t xml:space="preserve">Demontáž okapového plechu do suti </t>
  </si>
  <si>
    <t>"4" 32</t>
  </si>
  <si>
    <t>764002812</t>
  </si>
  <si>
    <t>764011614</t>
  </si>
  <si>
    <t>Okapní plech z Pz tl.0,6mm s upraveným povrchem rš 300 mm</t>
  </si>
  <si>
    <t>"9" 32</t>
  </si>
  <si>
    <t>998764201</t>
  </si>
  <si>
    <t>Přesun hmot procentní pro konstrukce klempířské v objektech v do 6 m</t>
  </si>
  <si>
    <t>VRN a ON</t>
  </si>
  <si>
    <t>Pasportizace díla</t>
  </si>
  <si>
    <t>Vložka s atypickou zaslepovací přírubou do vrtaného otvoru fí 600, nerez, včetně kotevního materiálu</t>
  </si>
  <si>
    <t>Kotevní příruba vedení pístu, nerez, včetně kotevního materiálu</t>
  </si>
  <si>
    <t>Potrubí a armatury, kotevní a spojovací materiál</t>
  </si>
  <si>
    <t>PS 01 Přípravné práce</t>
  </si>
  <si>
    <t>PS 02 Oprava Plynojemu</t>
  </si>
  <si>
    <t>PS 03 Strojovna Plynojemu</t>
  </si>
  <si>
    <t>Redukce excentrická DN100/150 (108/156x3)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</si>
</sst>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Kč&quot;"/>
    <numFmt numFmtId="165" formatCode="#,##0\_x0000_"/>
    <numFmt numFmtId="166" formatCode="#,##0.000"/>
    <numFmt numFmtId="167" formatCode="#,##0.00000"/>
    <numFmt numFmtId="168" formatCode="#,##0.0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800080"/>
      <name val="Arial"/>
      <family val="2"/>
      <charset val="238"/>
    </font>
    <font>
      <b/>
      <u/>
      <sz val="8"/>
      <color rgb="FFFA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4" fillId="0" borderId="0"/>
  </cellStyleXfs>
  <cellXfs count="181">
    <xf numFmtId="0" fontId="0" fillId="0" borderId="0" xfId="0"/>
    <xf numFmtId="0" fontId="0" fillId="0" borderId="9" xfId="0" applyBorder="1"/>
    <xf numFmtId="0" fontId="1" fillId="2" borderId="8" xfId="0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/>
    <xf numFmtId="49" fontId="0" fillId="0" borderId="0" xfId="0" applyNumberFormat="1"/>
    <xf numFmtId="0" fontId="7" fillId="4" borderId="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left" vertical="top"/>
    </xf>
    <xf numFmtId="164" fontId="8" fillId="0" borderId="21" xfId="0" applyNumberFormat="1" applyFont="1" applyBorder="1"/>
    <xf numFmtId="0" fontId="8" fillId="0" borderId="22" xfId="0" applyFont="1" applyBorder="1" applyAlignment="1">
      <alignment horizontal="left" vertical="top"/>
    </xf>
    <xf numFmtId="0" fontId="7" fillId="4" borderId="23" xfId="0" applyFont="1" applyFill="1" applyBorder="1" applyAlignment="1">
      <alignment horizontal="left"/>
    </xf>
    <xf numFmtId="164" fontId="7" fillId="4" borderId="24" xfId="0" applyNumberFormat="1" applyFont="1" applyFill="1" applyBorder="1"/>
    <xf numFmtId="0" fontId="9" fillId="0" borderId="32" xfId="0" applyFont="1" applyFill="1" applyBorder="1" applyAlignment="1">
      <alignment horizontal="left"/>
    </xf>
    <xf numFmtId="0" fontId="6" fillId="0" borderId="0" xfId="0" applyFont="1"/>
    <xf numFmtId="0" fontId="9" fillId="0" borderId="30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164" fontId="10" fillId="5" borderId="24" xfId="0" applyNumberFormat="1" applyFont="1" applyFill="1" applyBorder="1"/>
    <xf numFmtId="0" fontId="10" fillId="5" borderId="26" xfId="0" applyFont="1" applyFill="1" applyBorder="1" applyAlignment="1">
      <alignment horizontal="left"/>
    </xf>
    <xf numFmtId="164" fontId="10" fillId="5" borderId="27" xfId="0" applyNumberFormat="1" applyFont="1" applyFill="1" applyBorder="1"/>
    <xf numFmtId="0" fontId="8" fillId="4" borderId="28" xfId="0" applyFont="1" applyFill="1" applyBorder="1" applyAlignment="1">
      <alignment horizontal="left"/>
    </xf>
    <xf numFmtId="164" fontId="8" fillId="4" borderId="29" xfId="0" applyNumberFormat="1" applyFont="1" applyFill="1" applyBorder="1"/>
    <xf numFmtId="0" fontId="6" fillId="0" borderId="0" xfId="0" applyFont="1" applyFill="1"/>
    <xf numFmtId="49" fontId="11" fillId="0" borderId="0" xfId="0" applyNumberFormat="1" applyFont="1"/>
    <xf numFmtId="0" fontId="1" fillId="0" borderId="0" xfId="0" applyFont="1"/>
    <xf numFmtId="3" fontId="0" fillId="0" borderId="0" xfId="0" applyNumberFormat="1"/>
    <xf numFmtId="49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8" fillId="3" borderId="16" xfId="0" applyNumberFormat="1" applyFont="1" applyFill="1" applyBorder="1"/>
    <xf numFmtId="49" fontId="0" fillId="0" borderId="22" xfId="0" applyNumberFormat="1" applyBorder="1" applyAlignment="1"/>
    <xf numFmtId="3" fontId="0" fillId="0" borderId="25" xfId="0" applyNumberFormat="1" applyBorder="1" applyAlignment="1"/>
    <xf numFmtId="49" fontId="1" fillId="0" borderId="23" xfId="0" applyNumberFormat="1" applyFont="1" applyBorder="1" applyAlignment="1"/>
    <xf numFmtId="3" fontId="1" fillId="0" borderId="24" xfId="0" applyNumberFormat="1" applyFont="1" applyBorder="1" applyAlignment="1"/>
    <xf numFmtId="0" fontId="1" fillId="0" borderId="34" xfId="0" applyFont="1" applyBorder="1"/>
    <xf numFmtId="0" fontId="0" fillId="0" borderId="0" xfId="0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1" fillId="2" borderId="36" xfId="0" applyFont="1" applyFill="1" applyBorder="1" applyAlignment="1">
      <alignment horizontal="center"/>
    </xf>
    <xf numFmtId="3" fontId="0" fillId="0" borderId="37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0" fontId="12" fillId="0" borderId="0" xfId="0" applyFont="1"/>
    <xf numFmtId="164" fontId="7" fillId="0" borderId="32" xfId="0" applyNumberFormat="1" applyFont="1" applyFill="1" applyBorder="1"/>
    <xf numFmtId="164" fontId="8" fillId="0" borderId="32" xfId="0" applyNumberFormat="1" applyFont="1" applyFill="1" applyBorder="1"/>
    <xf numFmtId="164" fontId="7" fillId="0" borderId="31" xfId="0" applyNumberFormat="1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Border="1"/>
    <xf numFmtId="0" fontId="2" fillId="0" borderId="3" xfId="0" applyFont="1" applyBorder="1" applyAlignment="1">
      <alignment wrapText="1"/>
    </xf>
    <xf numFmtId="0" fontId="14" fillId="0" borderId="3" xfId="0" applyFont="1" applyBorder="1"/>
    <xf numFmtId="0" fontId="16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49" fontId="17" fillId="6" borderId="0" xfId="0" applyNumberFormat="1" applyFont="1" applyFill="1" applyAlignment="1" applyProtection="1"/>
    <xf numFmtId="49" fontId="18" fillId="6" borderId="0" xfId="0" applyNumberFormat="1" applyFont="1" applyFill="1" applyAlignment="1" applyProtection="1"/>
    <xf numFmtId="0" fontId="13" fillId="7" borderId="0" xfId="0" applyFont="1" applyFill="1" applyProtection="1"/>
    <xf numFmtId="0" fontId="13" fillId="0" borderId="0" xfId="0" applyFont="1" applyProtection="1">
      <protection locked="0"/>
    </xf>
    <xf numFmtId="49" fontId="19" fillId="6" borderId="0" xfId="0" applyNumberFormat="1" applyFont="1" applyFill="1" applyAlignment="1" applyProtection="1">
      <alignment vertical="center"/>
    </xf>
    <xf numFmtId="49" fontId="18" fillId="6" borderId="0" xfId="0" applyNumberFormat="1" applyFont="1" applyFill="1" applyAlignment="1" applyProtection="1">
      <alignment vertical="center"/>
    </xf>
    <xf numFmtId="0" fontId="18" fillId="7" borderId="0" xfId="0" applyNumberFormat="1" applyFont="1" applyFill="1" applyAlignment="1" applyProtection="1">
      <alignment horizontal="left" vertical="center"/>
    </xf>
    <xf numFmtId="49" fontId="18" fillId="7" borderId="0" xfId="0" applyNumberFormat="1" applyFont="1" applyFill="1" applyAlignment="1" applyProtection="1">
      <alignment vertical="center"/>
    </xf>
    <xf numFmtId="49" fontId="18" fillId="8" borderId="47" xfId="0" applyNumberFormat="1" applyFont="1" applyFill="1" applyBorder="1" applyAlignment="1" applyProtection="1">
      <alignment horizontal="center" vertical="center" wrapText="1"/>
    </xf>
    <xf numFmtId="49" fontId="18" fillId="8" borderId="48" xfId="0" applyNumberFormat="1" applyFont="1" applyFill="1" applyBorder="1" applyAlignment="1" applyProtection="1">
      <alignment horizontal="center" vertical="center" wrapText="1"/>
    </xf>
    <xf numFmtId="49" fontId="13" fillId="9" borderId="49" xfId="0" applyNumberFormat="1" applyFont="1" applyFill="1" applyBorder="1" applyAlignment="1" applyProtection="1">
      <alignment horizontal="center" vertical="center" wrapText="1"/>
    </xf>
    <xf numFmtId="49" fontId="13" fillId="9" borderId="50" xfId="0" applyNumberFormat="1" applyFont="1" applyFill="1" applyBorder="1" applyAlignment="1" applyProtection="1">
      <alignment horizontal="center" vertical="center" wrapText="1"/>
    </xf>
    <xf numFmtId="49" fontId="18" fillId="8" borderId="50" xfId="0" applyNumberFormat="1" applyFont="1" applyFill="1" applyBorder="1" applyAlignment="1" applyProtection="1">
      <alignment horizontal="center" vertical="center" wrapText="1"/>
    </xf>
    <xf numFmtId="1" fontId="18" fillId="8" borderId="51" xfId="0" applyNumberFormat="1" applyFont="1" applyFill="1" applyBorder="1" applyAlignment="1" applyProtection="1">
      <alignment horizontal="center" vertical="center" wrapText="1"/>
    </xf>
    <xf numFmtId="1" fontId="18" fillId="8" borderId="52" xfId="0" applyNumberFormat="1" applyFont="1" applyFill="1" applyBorder="1" applyAlignment="1" applyProtection="1">
      <alignment horizontal="center" vertical="center" wrapText="1"/>
    </xf>
    <xf numFmtId="1" fontId="13" fillId="9" borderId="53" xfId="0" applyNumberFormat="1" applyFont="1" applyFill="1" applyBorder="1" applyAlignment="1" applyProtection="1">
      <alignment horizontal="center" vertical="center" wrapText="1"/>
    </xf>
    <xf numFmtId="1" fontId="13" fillId="9" borderId="54" xfId="0" applyNumberFormat="1" applyFont="1" applyFill="1" applyBorder="1" applyAlignment="1" applyProtection="1">
      <alignment horizontal="center" vertical="center" wrapText="1"/>
    </xf>
    <xf numFmtId="1" fontId="18" fillId="8" borderId="54" xfId="0" applyNumberFormat="1" applyFont="1" applyFill="1" applyBorder="1" applyAlignment="1" applyProtection="1">
      <alignment horizontal="center" vertical="center" wrapText="1"/>
    </xf>
    <xf numFmtId="49" fontId="18" fillId="6" borderId="0" xfId="0" applyNumberFormat="1" applyFont="1" applyFill="1" applyBorder="1" applyAlignment="1" applyProtection="1"/>
    <xf numFmtId="0" fontId="13" fillId="7" borderId="0" xfId="0" applyFont="1" applyFill="1" applyBorder="1" applyProtection="1"/>
    <xf numFmtId="0" fontId="13" fillId="7" borderId="55" xfId="0" applyFont="1" applyFill="1" applyBorder="1" applyProtection="1"/>
    <xf numFmtId="0" fontId="20" fillId="0" borderId="39" xfId="0" applyFont="1" applyBorder="1" applyAlignment="1" applyProtection="1">
      <alignment vertical="center"/>
    </xf>
    <xf numFmtId="165" fontId="20" fillId="0" borderId="39" xfId="0" applyNumberFormat="1" applyFont="1" applyBorder="1" applyAlignment="1" applyProtection="1">
      <alignment horizontal="center" vertical="center"/>
    </xf>
    <xf numFmtId="4" fontId="20" fillId="0" borderId="39" xfId="0" applyNumberFormat="1" applyFont="1" applyBorder="1" applyAlignment="1" applyProtection="1">
      <alignment horizontal="right" vertical="center"/>
    </xf>
    <xf numFmtId="166" fontId="20" fillId="0" borderId="39" xfId="0" applyNumberFormat="1" applyFont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top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8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166" fontId="23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vertical="center" wrapText="1"/>
    </xf>
    <xf numFmtId="166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168" fontId="24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66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166" fontId="26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166" fontId="27" fillId="0" borderId="0" xfId="0" applyNumberFormat="1" applyFont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2 2" xfId="3"/>
    <cellStyle name="Normální 3" xfId="2"/>
    <cellStyle name="Normální 4" xfId="4"/>
  </cellStyles>
  <dxfs count="0"/>
  <tableStyles count="0" defaultTableStyle="TableStyleMedium2" defaultPivotStyle="PivotStyleLight16"/>
  <colors>
    <mruColors>
      <color rgb="FF005284"/>
      <color rgb="FF00923F"/>
      <color rgb="FF193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ak&#225;zky\3127%20&#268;OV%20Krnov%20-%20plynojem%20-%20projekt\Rozpo&#269;ty\Rozpo&#269;ty%20ZRN-intern&#237;%20NEODES&#205;LAT!!!\&#268;OV%20Krnov%20-%20SO%2001%20Oprava%20plynojemu%20-%20Stavebn&#237;%20&#269;&#225;st_Rzp%20-%20Kun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ČOV Krnov - Rekonstrukce plynojemu</v>
          </cell>
          <cell r="P5" t="str">
            <v xml:space="preserve"> </v>
          </cell>
        </row>
        <row r="7">
          <cell r="E7" t="str">
            <v>SO 01 Oprava plynojemu - Stavební část</v>
          </cell>
        </row>
        <row r="9">
          <cell r="E9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9" sqref="C9"/>
    </sheetView>
  </sheetViews>
  <sheetFormatPr defaultRowHeight="15" x14ac:dyDescent="0.25"/>
  <cols>
    <col min="1" max="1" width="47.85546875" style="18" customWidth="1"/>
    <col min="2" max="2" width="19.5703125" style="18" customWidth="1"/>
    <col min="3" max="16384" width="9.140625" style="18"/>
  </cols>
  <sheetData>
    <row r="1" spans="1:3" ht="21.75" thickBot="1" x14ac:dyDescent="0.4">
      <c r="A1" s="54" t="s">
        <v>38</v>
      </c>
    </row>
    <row r="2" spans="1:3" x14ac:dyDescent="0.25">
      <c r="A2" s="10" t="s">
        <v>20</v>
      </c>
      <c r="B2" s="11" t="s">
        <v>14</v>
      </c>
    </row>
    <row r="3" spans="1:3" ht="15.75" thickBot="1" x14ac:dyDescent="0.3">
      <c r="A3" s="12" t="s">
        <v>21</v>
      </c>
      <c r="B3" s="13">
        <f>'SO 01 pol'!I107</f>
        <v>0</v>
      </c>
    </row>
    <row r="4" spans="1:3" ht="15.75" thickBot="1" x14ac:dyDescent="0.3">
      <c r="A4" s="15" t="s">
        <v>31</v>
      </c>
      <c r="B4" s="16">
        <f>SUM(B3:B3)</f>
        <v>0</v>
      </c>
    </row>
    <row r="5" spans="1:3" ht="15.75" thickBot="1" x14ac:dyDescent="0.3">
      <c r="A5" s="17"/>
      <c r="B5" s="56"/>
      <c r="C5" s="27"/>
    </row>
    <row r="6" spans="1:3" x14ac:dyDescent="0.25">
      <c r="A6" s="10" t="s">
        <v>24</v>
      </c>
      <c r="B6" s="11" t="s">
        <v>14</v>
      </c>
    </row>
    <row r="7" spans="1:3" x14ac:dyDescent="0.25">
      <c r="A7" s="12" t="s">
        <v>331</v>
      </c>
      <c r="B7" s="13">
        <f>'PS 01 - přípravné práce'!I17</f>
        <v>0</v>
      </c>
    </row>
    <row r="8" spans="1:3" x14ac:dyDescent="0.25">
      <c r="A8" s="18" t="s">
        <v>332</v>
      </c>
      <c r="B8" s="13">
        <f>'PS 02 - oprava plynojemu'!I66</f>
        <v>0</v>
      </c>
    </row>
    <row r="9" spans="1:3" ht="15.75" thickBot="1" x14ac:dyDescent="0.3">
      <c r="A9" s="14" t="s">
        <v>333</v>
      </c>
      <c r="B9" s="13">
        <f>'PS 03 - strojovna plynojemu'!I37</f>
        <v>0</v>
      </c>
    </row>
    <row r="10" spans="1:3" ht="15.75" thickBot="1" x14ac:dyDescent="0.3">
      <c r="A10" s="15" t="s">
        <v>15</v>
      </c>
      <c r="B10" s="16">
        <f>SUM(B7:B9)</f>
        <v>0</v>
      </c>
    </row>
    <row r="11" spans="1:3" ht="15.75" thickBot="1" x14ac:dyDescent="0.3">
      <c r="A11" s="19"/>
      <c r="B11" s="57"/>
    </row>
    <row r="12" spans="1:3" x14ac:dyDescent="0.25">
      <c r="A12" s="10" t="s">
        <v>25</v>
      </c>
      <c r="B12" s="11" t="s">
        <v>14</v>
      </c>
    </row>
    <row r="13" spans="1:3" ht="15.75" thickBot="1" x14ac:dyDescent="0.3">
      <c r="A13" s="12" t="s">
        <v>26</v>
      </c>
      <c r="B13" s="13" t="s">
        <v>29</v>
      </c>
    </row>
    <row r="14" spans="1:3" ht="15.75" thickBot="1" x14ac:dyDescent="0.3">
      <c r="A14" s="15" t="s">
        <v>27</v>
      </c>
      <c r="B14" s="16">
        <f>SUM(B13:B13)</f>
        <v>0</v>
      </c>
    </row>
    <row r="15" spans="1:3" ht="15.75" thickBot="1" x14ac:dyDescent="0.3">
      <c r="A15" s="15" t="s">
        <v>32</v>
      </c>
      <c r="B15" s="16">
        <f>B14+B10</f>
        <v>0</v>
      </c>
    </row>
    <row r="16" spans="1:3" ht="15.75" thickBot="1" x14ac:dyDescent="0.3">
      <c r="A16" s="17"/>
      <c r="B16" s="55"/>
    </row>
    <row r="17" spans="1:2" ht="15.75" thickBot="1" x14ac:dyDescent="0.3">
      <c r="A17" s="15" t="s">
        <v>28</v>
      </c>
      <c r="B17" s="16">
        <f>B15+B4</f>
        <v>0</v>
      </c>
    </row>
    <row r="18" spans="1:2" ht="15.75" thickBot="1" x14ac:dyDescent="0.3">
      <c r="A18" s="20" t="s">
        <v>153</v>
      </c>
      <c r="B18" s="33">
        <f>'VRN, ON'!B8</f>
        <v>0</v>
      </c>
    </row>
    <row r="19" spans="1:2" ht="16.5" thickBot="1" x14ac:dyDescent="0.3">
      <c r="A19" s="21" t="s">
        <v>30</v>
      </c>
      <c r="B19" s="22">
        <f>B17+B18</f>
        <v>0</v>
      </c>
    </row>
    <row r="20" spans="1:2" ht="15.75" thickBot="1" x14ac:dyDescent="0.3">
      <c r="A20" s="25" t="s">
        <v>18</v>
      </c>
      <c r="B20" s="26">
        <f>B19*0.21</f>
        <v>0</v>
      </c>
    </row>
    <row r="21" spans="1:2" ht="16.5" thickBot="1" x14ac:dyDescent="0.3">
      <c r="A21" s="23" t="s">
        <v>19</v>
      </c>
      <c r="B21" s="24">
        <f>SUM(B20:B20)</f>
        <v>0</v>
      </c>
    </row>
  </sheetData>
  <printOptions horizontalCentered="1"/>
  <pageMargins left="0.39370078740157483" right="0.23622047244094491" top="0.51181102362204722" bottom="0.74803149606299213" header="0.31496062992125984" footer="0.31496062992125984"/>
  <pageSetup paperSize="9" orientation="portrait" r:id="rId1"/>
  <headerFooter>
    <oddHeader>&amp;LČOV Krnov - rekonstrukce plynojemu</oddHeader>
    <oddFooter>&amp;L&amp;F&amp;C&amp;P/&amp;N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5" x14ac:dyDescent="0.25"/>
  <cols>
    <col min="1" max="1" width="56.7109375" style="9" customWidth="1"/>
    <col min="2" max="2" width="16.28515625" customWidth="1"/>
  </cols>
  <sheetData>
    <row r="1" spans="1:2" ht="21.75" thickBot="1" x14ac:dyDescent="0.4">
      <c r="A1" s="28" t="s">
        <v>326</v>
      </c>
    </row>
    <row r="2" spans="1:2" ht="15.75" thickBot="1" x14ac:dyDescent="0.3">
      <c r="A2" s="31" t="s">
        <v>4</v>
      </c>
      <c r="B2" s="32" t="s">
        <v>35</v>
      </c>
    </row>
    <row r="3" spans="1:2" x14ac:dyDescent="0.25">
      <c r="A3" s="34" t="s">
        <v>39</v>
      </c>
      <c r="B3" s="35">
        <v>0</v>
      </c>
    </row>
    <row r="4" spans="1:2" x14ac:dyDescent="0.25">
      <c r="A4" s="34" t="s">
        <v>16</v>
      </c>
      <c r="B4" s="35">
        <v>0</v>
      </c>
    </row>
    <row r="5" spans="1:2" x14ac:dyDescent="0.25">
      <c r="A5" s="34" t="s">
        <v>327</v>
      </c>
      <c r="B5" s="35">
        <v>0</v>
      </c>
    </row>
    <row r="6" spans="1:2" x14ac:dyDescent="0.25">
      <c r="A6" s="34" t="s">
        <v>33</v>
      </c>
      <c r="B6" s="35">
        <v>0</v>
      </c>
    </row>
    <row r="7" spans="1:2" ht="15.75" thickBot="1" x14ac:dyDescent="0.3">
      <c r="A7" s="34" t="s">
        <v>17</v>
      </c>
      <c r="B7" s="35">
        <v>0</v>
      </c>
    </row>
    <row r="8" spans="1:2" s="29" customFormat="1" ht="15.75" thickBot="1" x14ac:dyDescent="0.3">
      <c r="A8" s="36" t="s">
        <v>34</v>
      </c>
      <c r="B8" s="37">
        <f>SUM(B3:B7)</f>
        <v>0</v>
      </c>
    </row>
    <row r="9" spans="1:2" x14ac:dyDescent="0.25">
      <c r="B9" s="30"/>
    </row>
    <row r="10" spans="1:2" x14ac:dyDescent="0.25">
      <c r="B10" s="30"/>
    </row>
    <row r="11" spans="1:2" x14ac:dyDescent="0.25">
      <c r="B11" s="30"/>
    </row>
    <row r="12" spans="1:2" x14ac:dyDescent="0.25">
      <c r="B12" s="30"/>
    </row>
  </sheetData>
  <printOptions horizontalCentered="1"/>
  <pageMargins left="0.39370078740157483" right="0.23622047244094491" top="0.51181102362204722" bottom="0.74803149606299213" header="0.31496062992125984" footer="0.31496062992125984"/>
  <pageSetup paperSize="9" orientation="portrait" r:id="rId1"/>
  <headerFooter>
    <oddHeader>&amp;LČOV Krnov - rekonstrukce plynojemu</oddHeader>
    <oddFooter>&amp;L&amp;F&amp;C&amp;P/&amp;N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zoomScaleNormal="100" workbookViewId="0">
      <selection activeCell="V94" sqref="V94"/>
    </sheetView>
  </sheetViews>
  <sheetFormatPr defaultRowHeight="11.25" x14ac:dyDescent="0.2"/>
  <cols>
    <col min="1" max="1" width="5.5703125" style="101" customWidth="1"/>
    <col min="2" max="2" width="4.42578125" style="101" customWidth="1"/>
    <col min="3" max="3" width="4.7109375" style="101" customWidth="1"/>
    <col min="4" max="4" width="12.7109375" style="101" customWidth="1"/>
    <col min="5" max="5" width="55.5703125" style="101" customWidth="1"/>
    <col min="6" max="6" width="4.7109375" style="101" customWidth="1"/>
    <col min="7" max="7" width="9.85546875" style="101" customWidth="1"/>
    <col min="8" max="8" width="9.7109375" style="101" customWidth="1"/>
    <col min="9" max="9" width="13.5703125" style="101" customWidth="1"/>
    <col min="10" max="10" width="10.5703125" style="101" hidden="1" customWidth="1"/>
    <col min="11" max="11" width="10.85546875" style="101" hidden="1" customWidth="1"/>
    <col min="12" max="12" width="9.7109375" style="101" hidden="1" customWidth="1"/>
    <col min="13" max="13" width="11.5703125" style="101" hidden="1" customWidth="1"/>
    <col min="14" max="14" width="5.28515625" style="101" customWidth="1"/>
    <col min="15" max="15" width="7" style="101" hidden="1" customWidth="1"/>
    <col min="16" max="16" width="7.28515625" style="101" hidden="1" customWidth="1"/>
    <col min="17" max="19" width="9.140625" style="101" hidden="1" customWidth="1"/>
    <col min="20" max="20" width="18.7109375" style="101" hidden="1" customWidth="1"/>
    <col min="21" max="255" width="9.140625" style="101"/>
    <col min="256" max="256" width="5.5703125" style="101" customWidth="1"/>
    <col min="257" max="257" width="4.42578125" style="101" customWidth="1"/>
    <col min="258" max="258" width="4.7109375" style="101" customWidth="1"/>
    <col min="259" max="259" width="12.7109375" style="101" customWidth="1"/>
    <col min="260" max="260" width="55.5703125" style="101" customWidth="1"/>
    <col min="261" max="261" width="4.7109375" style="101" customWidth="1"/>
    <col min="262" max="262" width="9.85546875" style="101" customWidth="1"/>
    <col min="263" max="263" width="9.7109375" style="101" customWidth="1"/>
    <col min="264" max="264" width="13.5703125" style="101" customWidth="1"/>
    <col min="265" max="268" width="0" style="101" hidden="1" customWidth="1"/>
    <col min="269" max="269" width="5.28515625" style="101" customWidth="1"/>
    <col min="270" max="275" width="0" style="101" hidden="1" customWidth="1"/>
    <col min="276" max="511" width="9.140625" style="101"/>
    <col min="512" max="512" width="5.5703125" style="101" customWidth="1"/>
    <col min="513" max="513" width="4.42578125" style="101" customWidth="1"/>
    <col min="514" max="514" width="4.7109375" style="101" customWidth="1"/>
    <col min="515" max="515" width="12.7109375" style="101" customWidth="1"/>
    <col min="516" max="516" width="55.5703125" style="101" customWidth="1"/>
    <col min="517" max="517" width="4.7109375" style="101" customWidth="1"/>
    <col min="518" max="518" width="9.85546875" style="101" customWidth="1"/>
    <col min="519" max="519" width="9.7109375" style="101" customWidth="1"/>
    <col min="520" max="520" width="13.5703125" style="101" customWidth="1"/>
    <col min="521" max="524" width="0" style="101" hidden="1" customWidth="1"/>
    <col min="525" max="525" width="5.28515625" style="101" customWidth="1"/>
    <col min="526" max="531" width="0" style="101" hidden="1" customWidth="1"/>
    <col min="532" max="767" width="9.140625" style="101"/>
    <col min="768" max="768" width="5.5703125" style="101" customWidth="1"/>
    <col min="769" max="769" width="4.42578125" style="101" customWidth="1"/>
    <col min="770" max="770" width="4.7109375" style="101" customWidth="1"/>
    <col min="771" max="771" width="12.7109375" style="101" customWidth="1"/>
    <col min="772" max="772" width="55.5703125" style="101" customWidth="1"/>
    <col min="773" max="773" width="4.7109375" style="101" customWidth="1"/>
    <col min="774" max="774" width="9.85546875" style="101" customWidth="1"/>
    <col min="775" max="775" width="9.7109375" style="101" customWidth="1"/>
    <col min="776" max="776" width="13.5703125" style="101" customWidth="1"/>
    <col min="777" max="780" width="0" style="101" hidden="1" customWidth="1"/>
    <col min="781" max="781" width="5.28515625" style="101" customWidth="1"/>
    <col min="782" max="787" width="0" style="101" hidden="1" customWidth="1"/>
    <col min="788" max="1023" width="9.140625" style="101"/>
    <col min="1024" max="1024" width="5.5703125" style="101" customWidth="1"/>
    <col min="1025" max="1025" width="4.42578125" style="101" customWidth="1"/>
    <col min="1026" max="1026" width="4.7109375" style="101" customWidth="1"/>
    <col min="1027" max="1027" width="12.7109375" style="101" customWidth="1"/>
    <col min="1028" max="1028" width="55.5703125" style="101" customWidth="1"/>
    <col min="1029" max="1029" width="4.7109375" style="101" customWidth="1"/>
    <col min="1030" max="1030" width="9.85546875" style="101" customWidth="1"/>
    <col min="1031" max="1031" width="9.7109375" style="101" customWidth="1"/>
    <col min="1032" max="1032" width="13.5703125" style="101" customWidth="1"/>
    <col min="1033" max="1036" width="0" style="101" hidden="1" customWidth="1"/>
    <col min="1037" max="1037" width="5.28515625" style="101" customWidth="1"/>
    <col min="1038" max="1043" width="0" style="101" hidden="1" customWidth="1"/>
    <col min="1044" max="1279" width="9.140625" style="101"/>
    <col min="1280" max="1280" width="5.5703125" style="101" customWidth="1"/>
    <col min="1281" max="1281" width="4.42578125" style="101" customWidth="1"/>
    <col min="1282" max="1282" width="4.7109375" style="101" customWidth="1"/>
    <col min="1283" max="1283" width="12.7109375" style="101" customWidth="1"/>
    <col min="1284" max="1284" width="55.5703125" style="101" customWidth="1"/>
    <col min="1285" max="1285" width="4.7109375" style="101" customWidth="1"/>
    <col min="1286" max="1286" width="9.85546875" style="101" customWidth="1"/>
    <col min="1287" max="1287" width="9.7109375" style="101" customWidth="1"/>
    <col min="1288" max="1288" width="13.5703125" style="101" customWidth="1"/>
    <col min="1289" max="1292" width="0" style="101" hidden="1" customWidth="1"/>
    <col min="1293" max="1293" width="5.28515625" style="101" customWidth="1"/>
    <col min="1294" max="1299" width="0" style="101" hidden="1" customWidth="1"/>
    <col min="1300" max="1535" width="9.140625" style="101"/>
    <col min="1536" max="1536" width="5.5703125" style="101" customWidth="1"/>
    <col min="1537" max="1537" width="4.42578125" style="101" customWidth="1"/>
    <col min="1538" max="1538" width="4.7109375" style="101" customWidth="1"/>
    <col min="1539" max="1539" width="12.7109375" style="101" customWidth="1"/>
    <col min="1540" max="1540" width="55.5703125" style="101" customWidth="1"/>
    <col min="1541" max="1541" width="4.7109375" style="101" customWidth="1"/>
    <col min="1542" max="1542" width="9.85546875" style="101" customWidth="1"/>
    <col min="1543" max="1543" width="9.7109375" style="101" customWidth="1"/>
    <col min="1544" max="1544" width="13.5703125" style="101" customWidth="1"/>
    <col min="1545" max="1548" width="0" style="101" hidden="1" customWidth="1"/>
    <col min="1549" max="1549" width="5.28515625" style="101" customWidth="1"/>
    <col min="1550" max="1555" width="0" style="101" hidden="1" customWidth="1"/>
    <col min="1556" max="1791" width="9.140625" style="101"/>
    <col min="1792" max="1792" width="5.5703125" style="101" customWidth="1"/>
    <col min="1793" max="1793" width="4.42578125" style="101" customWidth="1"/>
    <col min="1794" max="1794" width="4.7109375" style="101" customWidth="1"/>
    <col min="1795" max="1795" width="12.7109375" style="101" customWidth="1"/>
    <col min="1796" max="1796" width="55.5703125" style="101" customWidth="1"/>
    <col min="1797" max="1797" width="4.7109375" style="101" customWidth="1"/>
    <col min="1798" max="1798" width="9.85546875" style="101" customWidth="1"/>
    <col min="1799" max="1799" width="9.7109375" style="101" customWidth="1"/>
    <col min="1800" max="1800" width="13.5703125" style="101" customWidth="1"/>
    <col min="1801" max="1804" width="0" style="101" hidden="1" customWidth="1"/>
    <col min="1805" max="1805" width="5.28515625" style="101" customWidth="1"/>
    <col min="1806" max="1811" width="0" style="101" hidden="1" customWidth="1"/>
    <col min="1812" max="2047" width="9.140625" style="101"/>
    <col min="2048" max="2048" width="5.5703125" style="101" customWidth="1"/>
    <col min="2049" max="2049" width="4.42578125" style="101" customWidth="1"/>
    <col min="2050" max="2050" width="4.7109375" style="101" customWidth="1"/>
    <col min="2051" max="2051" width="12.7109375" style="101" customWidth="1"/>
    <col min="2052" max="2052" width="55.5703125" style="101" customWidth="1"/>
    <col min="2053" max="2053" width="4.7109375" style="101" customWidth="1"/>
    <col min="2054" max="2054" width="9.85546875" style="101" customWidth="1"/>
    <col min="2055" max="2055" width="9.7109375" style="101" customWidth="1"/>
    <col min="2056" max="2056" width="13.5703125" style="101" customWidth="1"/>
    <col min="2057" max="2060" width="0" style="101" hidden="1" customWidth="1"/>
    <col min="2061" max="2061" width="5.28515625" style="101" customWidth="1"/>
    <col min="2062" max="2067" width="0" style="101" hidden="1" customWidth="1"/>
    <col min="2068" max="2303" width="9.140625" style="101"/>
    <col min="2304" max="2304" width="5.5703125" style="101" customWidth="1"/>
    <col min="2305" max="2305" width="4.42578125" style="101" customWidth="1"/>
    <col min="2306" max="2306" width="4.7109375" style="101" customWidth="1"/>
    <col min="2307" max="2307" width="12.7109375" style="101" customWidth="1"/>
    <col min="2308" max="2308" width="55.5703125" style="101" customWidth="1"/>
    <col min="2309" max="2309" width="4.7109375" style="101" customWidth="1"/>
    <col min="2310" max="2310" width="9.85546875" style="101" customWidth="1"/>
    <col min="2311" max="2311" width="9.7109375" style="101" customWidth="1"/>
    <col min="2312" max="2312" width="13.5703125" style="101" customWidth="1"/>
    <col min="2313" max="2316" width="0" style="101" hidden="1" customWidth="1"/>
    <col min="2317" max="2317" width="5.28515625" style="101" customWidth="1"/>
    <col min="2318" max="2323" width="0" style="101" hidden="1" customWidth="1"/>
    <col min="2324" max="2559" width="9.140625" style="101"/>
    <col min="2560" max="2560" width="5.5703125" style="101" customWidth="1"/>
    <col min="2561" max="2561" width="4.42578125" style="101" customWidth="1"/>
    <col min="2562" max="2562" width="4.7109375" style="101" customWidth="1"/>
    <col min="2563" max="2563" width="12.7109375" style="101" customWidth="1"/>
    <col min="2564" max="2564" width="55.5703125" style="101" customWidth="1"/>
    <col min="2565" max="2565" width="4.7109375" style="101" customWidth="1"/>
    <col min="2566" max="2566" width="9.85546875" style="101" customWidth="1"/>
    <col min="2567" max="2567" width="9.7109375" style="101" customWidth="1"/>
    <col min="2568" max="2568" width="13.5703125" style="101" customWidth="1"/>
    <col min="2569" max="2572" width="0" style="101" hidden="1" customWidth="1"/>
    <col min="2573" max="2573" width="5.28515625" style="101" customWidth="1"/>
    <col min="2574" max="2579" width="0" style="101" hidden="1" customWidth="1"/>
    <col min="2580" max="2815" width="9.140625" style="101"/>
    <col min="2816" max="2816" width="5.5703125" style="101" customWidth="1"/>
    <col min="2817" max="2817" width="4.42578125" style="101" customWidth="1"/>
    <col min="2818" max="2818" width="4.7109375" style="101" customWidth="1"/>
    <col min="2819" max="2819" width="12.7109375" style="101" customWidth="1"/>
    <col min="2820" max="2820" width="55.5703125" style="101" customWidth="1"/>
    <col min="2821" max="2821" width="4.7109375" style="101" customWidth="1"/>
    <col min="2822" max="2822" width="9.85546875" style="101" customWidth="1"/>
    <col min="2823" max="2823" width="9.7109375" style="101" customWidth="1"/>
    <col min="2824" max="2824" width="13.5703125" style="101" customWidth="1"/>
    <col min="2825" max="2828" width="0" style="101" hidden="1" customWidth="1"/>
    <col min="2829" max="2829" width="5.28515625" style="101" customWidth="1"/>
    <col min="2830" max="2835" width="0" style="101" hidden="1" customWidth="1"/>
    <col min="2836" max="3071" width="9.140625" style="101"/>
    <col min="3072" max="3072" width="5.5703125" style="101" customWidth="1"/>
    <col min="3073" max="3073" width="4.42578125" style="101" customWidth="1"/>
    <col min="3074" max="3074" width="4.7109375" style="101" customWidth="1"/>
    <col min="3075" max="3075" width="12.7109375" style="101" customWidth="1"/>
    <col min="3076" max="3076" width="55.5703125" style="101" customWidth="1"/>
    <col min="3077" max="3077" width="4.7109375" style="101" customWidth="1"/>
    <col min="3078" max="3078" width="9.85546875" style="101" customWidth="1"/>
    <col min="3079" max="3079" width="9.7109375" style="101" customWidth="1"/>
    <col min="3080" max="3080" width="13.5703125" style="101" customWidth="1"/>
    <col min="3081" max="3084" width="0" style="101" hidden="1" customWidth="1"/>
    <col min="3085" max="3085" width="5.28515625" style="101" customWidth="1"/>
    <col min="3086" max="3091" width="0" style="101" hidden="1" customWidth="1"/>
    <col min="3092" max="3327" width="9.140625" style="101"/>
    <col min="3328" max="3328" width="5.5703125" style="101" customWidth="1"/>
    <col min="3329" max="3329" width="4.42578125" style="101" customWidth="1"/>
    <col min="3330" max="3330" width="4.7109375" style="101" customWidth="1"/>
    <col min="3331" max="3331" width="12.7109375" style="101" customWidth="1"/>
    <col min="3332" max="3332" width="55.5703125" style="101" customWidth="1"/>
    <col min="3333" max="3333" width="4.7109375" style="101" customWidth="1"/>
    <col min="3334" max="3334" width="9.85546875" style="101" customWidth="1"/>
    <col min="3335" max="3335" width="9.7109375" style="101" customWidth="1"/>
    <col min="3336" max="3336" width="13.5703125" style="101" customWidth="1"/>
    <col min="3337" max="3340" width="0" style="101" hidden="1" customWidth="1"/>
    <col min="3341" max="3341" width="5.28515625" style="101" customWidth="1"/>
    <col min="3342" max="3347" width="0" style="101" hidden="1" customWidth="1"/>
    <col min="3348" max="3583" width="9.140625" style="101"/>
    <col min="3584" max="3584" width="5.5703125" style="101" customWidth="1"/>
    <col min="3585" max="3585" width="4.42578125" style="101" customWidth="1"/>
    <col min="3586" max="3586" width="4.7109375" style="101" customWidth="1"/>
    <col min="3587" max="3587" width="12.7109375" style="101" customWidth="1"/>
    <col min="3588" max="3588" width="55.5703125" style="101" customWidth="1"/>
    <col min="3589" max="3589" width="4.7109375" style="101" customWidth="1"/>
    <col min="3590" max="3590" width="9.85546875" style="101" customWidth="1"/>
    <col min="3591" max="3591" width="9.7109375" style="101" customWidth="1"/>
    <col min="3592" max="3592" width="13.5703125" style="101" customWidth="1"/>
    <col min="3593" max="3596" width="0" style="101" hidden="1" customWidth="1"/>
    <col min="3597" max="3597" width="5.28515625" style="101" customWidth="1"/>
    <col min="3598" max="3603" width="0" style="101" hidden="1" customWidth="1"/>
    <col min="3604" max="3839" width="9.140625" style="101"/>
    <col min="3840" max="3840" width="5.5703125" style="101" customWidth="1"/>
    <col min="3841" max="3841" width="4.42578125" style="101" customWidth="1"/>
    <col min="3842" max="3842" width="4.7109375" style="101" customWidth="1"/>
    <col min="3843" max="3843" width="12.7109375" style="101" customWidth="1"/>
    <col min="3844" max="3844" width="55.5703125" style="101" customWidth="1"/>
    <col min="3845" max="3845" width="4.7109375" style="101" customWidth="1"/>
    <col min="3846" max="3846" width="9.85546875" style="101" customWidth="1"/>
    <col min="3847" max="3847" width="9.7109375" style="101" customWidth="1"/>
    <col min="3848" max="3848" width="13.5703125" style="101" customWidth="1"/>
    <col min="3849" max="3852" width="0" style="101" hidden="1" customWidth="1"/>
    <col min="3853" max="3853" width="5.28515625" style="101" customWidth="1"/>
    <col min="3854" max="3859" width="0" style="101" hidden="1" customWidth="1"/>
    <col min="3860" max="4095" width="9.140625" style="101"/>
    <col min="4096" max="4096" width="5.5703125" style="101" customWidth="1"/>
    <col min="4097" max="4097" width="4.42578125" style="101" customWidth="1"/>
    <col min="4098" max="4098" width="4.7109375" style="101" customWidth="1"/>
    <col min="4099" max="4099" width="12.7109375" style="101" customWidth="1"/>
    <col min="4100" max="4100" width="55.5703125" style="101" customWidth="1"/>
    <col min="4101" max="4101" width="4.7109375" style="101" customWidth="1"/>
    <col min="4102" max="4102" width="9.85546875" style="101" customWidth="1"/>
    <col min="4103" max="4103" width="9.7109375" style="101" customWidth="1"/>
    <col min="4104" max="4104" width="13.5703125" style="101" customWidth="1"/>
    <col min="4105" max="4108" width="0" style="101" hidden="1" customWidth="1"/>
    <col min="4109" max="4109" width="5.28515625" style="101" customWidth="1"/>
    <col min="4110" max="4115" width="0" style="101" hidden="1" customWidth="1"/>
    <col min="4116" max="4351" width="9.140625" style="101"/>
    <col min="4352" max="4352" width="5.5703125" style="101" customWidth="1"/>
    <col min="4353" max="4353" width="4.42578125" style="101" customWidth="1"/>
    <col min="4354" max="4354" width="4.7109375" style="101" customWidth="1"/>
    <col min="4355" max="4355" width="12.7109375" style="101" customWidth="1"/>
    <col min="4356" max="4356" width="55.5703125" style="101" customWidth="1"/>
    <col min="4357" max="4357" width="4.7109375" style="101" customWidth="1"/>
    <col min="4358" max="4358" width="9.85546875" style="101" customWidth="1"/>
    <col min="4359" max="4359" width="9.7109375" style="101" customWidth="1"/>
    <col min="4360" max="4360" width="13.5703125" style="101" customWidth="1"/>
    <col min="4361" max="4364" width="0" style="101" hidden="1" customWidth="1"/>
    <col min="4365" max="4365" width="5.28515625" style="101" customWidth="1"/>
    <col min="4366" max="4371" width="0" style="101" hidden="1" customWidth="1"/>
    <col min="4372" max="4607" width="9.140625" style="101"/>
    <col min="4608" max="4608" width="5.5703125" style="101" customWidth="1"/>
    <col min="4609" max="4609" width="4.42578125" style="101" customWidth="1"/>
    <col min="4610" max="4610" width="4.7109375" style="101" customWidth="1"/>
    <col min="4611" max="4611" width="12.7109375" style="101" customWidth="1"/>
    <col min="4612" max="4612" width="55.5703125" style="101" customWidth="1"/>
    <col min="4613" max="4613" width="4.7109375" style="101" customWidth="1"/>
    <col min="4614" max="4614" width="9.85546875" style="101" customWidth="1"/>
    <col min="4615" max="4615" width="9.7109375" style="101" customWidth="1"/>
    <col min="4616" max="4616" width="13.5703125" style="101" customWidth="1"/>
    <col min="4617" max="4620" width="0" style="101" hidden="1" customWidth="1"/>
    <col min="4621" max="4621" width="5.28515625" style="101" customWidth="1"/>
    <col min="4622" max="4627" width="0" style="101" hidden="1" customWidth="1"/>
    <col min="4628" max="4863" width="9.140625" style="101"/>
    <col min="4864" max="4864" width="5.5703125" style="101" customWidth="1"/>
    <col min="4865" max="4865" width="4.42578125" style="101" customWidth="1"/>
    <col min="4866" max="4866" width="4.7109375" style="101" customWidth="1"/>
    <col min="4867" max="4867" width="12.7109375" style="101" customWidth="1"/>
    <col min="4868" max="4868" width="55.5703125" style="101" customWidth="1"/>
    <col min="4869" max="4869" width="4.7109375" style="101" customWidth="1"/>
    <col min="4870" max="4870" width="9.85546875" style="101" customWidth="1"/>
    <col min="4871" max="4871" width="9.7109375" style="101" customWidth="1"/>
    <col min="4872" max="4872" width="13.5703125" style="101" customWidth="1"/>
    <col min="4873" max="4876" width="0" style="101" hidden="1" customWidth="1"/>
    <col min="4877" max="4877" width="5.28515625" style="101" customWidth="1"/>
    <col min="4878" max="4883" width="0" style="101" hidden="1" customWidth="1"/>
    <col min="4884" max="5119" width="9.140625" style="101"/>
    <col min="5120" max="5120" width="5.5703125" style="101" customWidth="1"/>
    <col min="5121" max="5121" width="4.42578125" style="101" customWidth="1"/>
    <col min="5122" max="5122" width="4.7109375" style="101" customWidth="1"/>
    <col min="5123" max="5123" width="12.7109375" style="101" customWidth="1"/>
    <col min="5124" max="5124" width="55.5703125" style="101" customWidth="1"/>
    <col min="5125" max="5125" width="4.7109375" style="101" customWidth="1"/>
    <col min="5126" max="5126" width="9.85546875" style="101" customWidth="1"/>
    <col min="5127" max="5127" width="9.7109375" style="101" customWidth="1"/>
    <col min="5128" max="5128" width="13.5703125" style="101" customWidth="1"/>
    <col min="5129" max="5132" width="0" style="101" hidden="1" customWidth="1"/>
    <col min="5133" max="5133" width="5.28515625" style="101" customWidth="1"/>
    <col min="5134" max="5139" width="0" style="101" hidden="1" customWidth="1"/>
    <col min="5140" max="5375" width="9.140625" style="101"/>
    <col min="5376" max="5376" width="5.5703125" style="101" customWidth="1"/>
    <col min="5377" max="5377" width="4.42578125" style="101" customWidth="1"/>
    <col min="5378" max="5378" width="4.7109375" style="101" customWidth="1"/>
    <col min="5379" max="5379" width="12.7109375" style="101" customWidth="1"/>
    <col min="5380" max="5380" width="55.5703125" style="101" customWidth="1"/>
    <col min="5381" max="5381" width="4.7109375" style="101" customWidth="1"/>
    <col min="5382" max="5382" width="9.85546875" style="101" customWidth="1"/>
    <col min="5383" max="5383" width="9.7109375" style="101" customWidth="1"/>
    <col min="5384" max="5384" width="13.5703125" style="101" customWidth="1"/>
    <col min="5385" max="5388" width="0" style="101" hidden="1" customWidth="1"/>
    <col min="5389" max="5389" width="5.28515625" style="101" customWidth="1"/>
    <col min="5390" max="5395" width="0" style="101" hidden="1" customWidth="1"/>
    <col min="5396" max="5631" width="9.140625" style="101"/>
    <col min="5632" max="5632" width="5.5703125" style="101" customWidth="1"/>
    <col min="5633" max="5633" width="4.42578125" style="101" customWidth="1"/>
    <col min="5634" max="5634" width="4.7109375" style="101" customWidth="1"/>
    <col min="5635" max="5635" width="12.7109375" style="101" customWidth="1"/>
    <col min="5636" max="5636" width="55.5703125" style="101" customWidth="1"/>
    <col min="5637" max="5637" width="4.7109375" style="101" customWidth="1"/>
    <col min="5638" max="5638" width="9.85546875" style="101" customWidth="1"/>
    <col min="5639" max="5639" width="9.7109375" style="101" customWidth="1"/>
    <col min="5640" max="5640" width="13.5703125" style="101" customWidth="1"/>
    <col min="5641" max="5644" width="0" style="101" hidden="1" customWidth="1"/>
    <col min="5645" max="5645" width="5.28515625" style="101" customWidth="1"/>
    <col min="5646" max="5651" width="0" style="101" hidden="1" customWidth="1"/>
    <col min="5652" max="5887" width="9.140625" style="101"/>
    <col min="5888" max="5888" width="5.5703125" style="101" customWidth="1"/>
    <col min="5889" max="5889" width="4.42578125" style="101" customWidth="1"/>
    <col min="5890" max="5890" width="4.7109375" style="101" customWidth="1"/>
    <col min="5891" max="5891" width="12.7109375" style="101" customWidth="1"/>
    <col min="5892" max="5892" width="55.5703125" style="101" customWidth="1"/>
    <col min="5893" max="5893" width="4.7109375" style="101" customWidth="1"/>
    <col min="5894" max="5894" width="9.85546875" style="101" customWidth="1"/>
    <col min="5895" max="5895" width="9.7109375" style="101" customWidth="1"/>
    <col min="5896" max="5896" width="13.5703125" style="101" customWidth="1"/>
    <col min="5897" max="5900" width="0" style="101" hidden="1" customWidth="1"/>
    <col min="5901" max="5901" width="5.28515625" style="101" customWidth="1"/>
    <col min="5902" max="5907" width="0" style="101" hidden="1" customWidth="1"/>
    <col min="5908" max="6143" width="9.140625" style="101"/>
    <col min="6144" max="6144" width="5.5703125" style="101" customWidth="1"/>
    <col min="6145" max="6145" width="4.42578125" style="101" customWidth="1"/>
    <col min="6146" max="6146" width="4.7109375" style="101" customWidth="1"/>
    <col min="6147" max="6147" width="12.7109375" style="101" customWidth="1"/>
    <col min="6148" max="6148" width="55.5703125" style="101" customWidth="1"/>
    <col min="6149" max="6149" width="4.7109375" style="101" customWidth="1"/>
    <col min="6150" max="6150" width="9.85546875" style="101" customWidth="1"/>
    <col min="6151" max="6151" width="9.7109375" style="101" customWidth="1"/>
    <col min="6152" max="6152" width="13.5703125" style="101" customWidth="1"/>
    <col min="6153" max="6156" width="0" style="101" hidden="1" customWidth="1"/>
    <col min="6157" max="6157" width="5.28515625" style="101" customWidth="1"/>
    <col min="6158" max="6163" width="0" style="101" hidden="1" customWidth="1"/>
    <col min="6164" max="6399" width="9.140625" style="101"/>
    <col min="6400" max="6400" width="5.5703125" style="101" customWidth="1"/>
    <col min="6401" max="6401" width="4.42578125" style="101" customWidth="1"/>
    <col min="6402" max="6402" width="4.7109375" style="101" customWidth="1"/>
    <col min="6403" max="6403" width="12.7109375" style="101" customWidth="1"/>
    <col min="6404" max="6404" width="55.5703125" style="101" customWidth="1"/>
    <col min="6405" max="6405" width="4.7109375" style="101" customWidth="1"/>
    <col min="6406" max="6406" width="9.85546875" style="101" customWidth="1"/>
    <col min="6407" max="6407" width="9.7109375" style="101" customWidth="1"/>
    <col min="6408" max="6408" width="13.5703125" style="101" customWidth="1"/>
    <col min="6409" max="6412" width="0" style="101" hidden="1" customWidth="1"/>
    <col min="6413" max="6413" width="5.28515625" style="101" customWidth="1"/>
    <col min="6414" max="6419" width="0" style="101" hidden="1" customWidth="1"/>
    <col min="6420" max="6655" width="9.140625" style="101"/>
    <col min="6656" max="6656" width="5.5703125" style="101" customWidth="1"/>
    <col min="6657" max="6657" width="4.42578125" style="101" customWidth="1"/>
    <col min="6658" max="6658" width="4.7109375" style="101" customWidth="1"/>
    <col min="6659" max="6659" width="12.7109375" style="101" customWidth="1"/>
    <col min="6660" max="6660" width="55.5703125" style="101" customWidth="1"/>
    <col min="6661" max="6661" width="4.7109375" style="101" customWidth="1"/>
    <col min="6662" max="6662" width="9.85546875" style="101" customWidth="1"/>
    <col min="6663" max="6663" width="9.7109375" style="101" customWidth="1"/>
    <col min="6664" max="6664" width="13.5703125" style="101" customWidth="1"/>
    <col min="6665" max="6668" width="0" style="101" hidden="1" customWidth="1"/>
    <col min="6669" max="6669" width="5.28515625" style="101" customWidth="1"/>
    <col min="6670" max="6675" width="0" style="101" hidden="1" customWidth="1"/>
    <col min="6676" max="6911" width="9.140625" style="101"/>
    <col min="6912" max="6912" width="5.5703125" style="101" customWidth="1"/>
    <col min="6913" max="6913" width="4.42578125" style="101" customWidth="1"/>
    <col min="6914" max="6914" width="4.7109375" style="101" customWidth="1"/>
    <col min="6915" max="6915" width="12.7109375" style="101" customWidth="1"/>
    <col min="6916" max="6916" width="55.5703125" style="101" customWidth="1"/>
    <col min="6917" max="6917" width="4.7109375" style="101" customWidth="1"/>
    <col min="6918" max="6918" width="9.85546875" style="101" customWidth="1"/>
    <col min="6919" max="6919" width="9.7109375" style="101" customWidth="1"/>
    <col min="6920" max="6920" width="13.5703125" style="101" customWidth="1"/>
    <col min="6921" max="6924" width="0" style="101" hidden="1" customWidth="1"/>
    <col min="6925" max="6925" width="5.28515625" style="101" customWidth="1"/>
    <col min="6926" max="6931" width="0" style="101" hidden="1" customWidth="1"/>
    <col min="6932" max="7167" width="9.140625" style="101"/>
    <col min="7168" max="7168" width="5.5703125" style="101" customWidth="1"/>
    <col min="7169" max="7169" width="4.42578125" style="101" customWidth="1"/>
    <col min="7170" max="7170" width="4.7109375" style="101" customWidth="1"/>
    <col min="7171" max="7171" width="12.7109375" style="101" customWidth="1"/>
    <col min="7172" max="7172" width="55.5703125" style="101" customWidth="1"/>
    <col min="7173" max="7173" width="4.7109375" style="101" customWidth="1"/>
    <col min="7174" max="7174" width="9.85546875" style="101" customWidth="1"/>
    <col min="7175" max="7175" width="9.7109375" style="101" customWidth="1"/>
    <col min="7176" max="7176" width="13.5703125" style="101" customWidth="1"/>
    <col min="7177" max="7180" width="0" style="101" hidden="1" customWidth="1"/>
    <col min="7181" max="7181" width="5.28515625" style="101" customWidth="1"/>
    <col min="7182" max="7187" width="0" style="101" hidden="1" customWidth="1"/>
    <col min="7188" max="7423" width="9.140625" style="101"/>
    <col min="7424" max="7424" width="5.5703125" style="101" customWidth="1"/>
    <col min="7425" max="7425" width="4.42578125" style="101" customWidth="1"/>
    <col min="7426" max="7426" width="4.7109375" style="101" customWidth="1"/>
    <col min="7427" max="7427" width="12.7109375" style="101" customWidth="1"/>
    <col min="7428" max="7428" width="55.5703125" style="101" customWidth="1"/>
    <col min="7429" max="7429" width="4.7109375" style="101" customWidth="1"/>
    <col min="7430" max="7430" width="9.85546875" style="101" customWidth="1"/>
    <col min="7431" max="7431" width="9.7109375" style="101" customWidth="1"/>
    <col min="7432" max="7432" width="13.5703125" style="101" customWidth="1"/>
    <col min="7433" max="7436" width="0" style="101" hidden="1" customWidth="1"/>
    <col min="7437" max="7437" width="5.28515625" style="101" customWidth="1"/>
    <col min="7438" max="7443" width="0" style="101" hidden="1" customWidth="1"/>
    <col min="7444" max="7679" width="9.140625" style="101"/>
    <col min="7680" max="7680" width="5.5703125" style="101" customWidth="1"/>
    <col min="7681" max="7681" width="4.42578125" style="101" customWidth="1"/>
    <col min="7682" max="7682" width="4.7109375" style="101" customWidth="1"/>
    <col min="7683" max="7683" width="12.7109375" style="101" customWidth="1"/>
    <col min="7684" max="7684" width="55.5703125" style="101" customWidth="1"/>
    <col min="7685" max="7685" width="4.7109375" style="101" customWidth="1"/>
    <col min="7686" max="7686" width="9.85546875" style="101" customWidth="1"/>
    <col min="7687" max="7687" width="9.7109375" style="101" customWidth="1"/>
    <col min="7688" max="7688" width="13.5703125" style="101" customWidth="1"/>
    <col min="7689" max="7692" width="0" style="101" hidden="1" customWidth="1"/>
    <col min="7693" max="7693" width="5.28515625" style="101" customWidth="1"/>
    <col min="7694" max="7699" width="0" style="101" hidden="1" customWidth="1"/>
    <col min="7700" max="7935" width="9.140625" style="101"/>
    <col min="7936" max="7936" width="5.5703125" style="101" customWidth="1"/>
    <col min="7937" max="7937" width="4.42578125" style="101" customWidth="1"/>
    <col min="7938" max="7938" width="4.7109375" style="101" customWidth="1"/>
    <col min="7939" max="7939" width="12.7109375" style="101" customWidth="1"/>
    <col min="7940" max="7940" width="55.5703125" style="101" customWidth="1"/>
    <col min="7941" max="7941" width="4.7109375" style="101" customWidth="1"/>
    <col min="7942" max="7942" width="9.85546875" style="101" customWidth="1"/>
    <col min="7943" max="7943" width="9.7109375" style="101" customWidth="1"/>
    <col min="7944" max="7944" width="13.5703125" style="101" customWidth="1"/>
    <col min="7945" max="7948" width="0" style="101" hidden="1" customWidth="1"/>
    <col min="7949" max="7949" width="5.28515625" style="101" customWidth="1"/>
    <col min="7950" max="7955" width="0" style="101" hidden="1" customWidth="1"/>
    <col min="7956" max="8191" width="9.140625" style="101"/>
    <col min="8192" max="8192" width="5.5703125" style="101" customWidth="1"/>
    <col min="8193" max="8193" width="4.42578125" style="101" customWidth="1"/>
    <col min="8194" max="8194" width="4.7109375" style="101" customWidth="1"/>
    <col min="8195" max="8195" width="12.7109375" style="101" customWidth="1"/>
    <col min="8196" max="8196" width="55.5703125" style="101" customWidth="1"/>
    <col min="8197" max="8197" width="4.7109375" style="101" customWidth="1"/>
    <col min="8198" max="8198" width="9.85546875" style="101" customWidth="1"/>
    <col min="8199" max="8199" width="9.7109375" style="101" customWidth="1"/>
    <col min="8200" max="8200" width="13.5703125" style="101" customWidth="1"/>
    <col min="8201" max="8204" width="0" style="101" hidden="1" customWidth="1"/>
    <col min="8205" max="8205" width="5.28515625" style="101" customWidth="1"/>
    <col min="8206" max="8211" width="0" style="101" hidden="1" customWidth="1"/>
    <col min="8212" max="8447" width="9.140625" style="101"/>
    <col min="8448" max="8448" width="5.5703125" style="101" customWidth="1"/>
    <col min="8449" max="8449" width="4.42578125" style="101" customWidth="1"/>
    <col min="8450" max="8450" width="4.7109375" style="101" customWidth="1"/>
    <col min="8451" max="8451" width="12.7109375" style="101" customWidth="1"/>
    <col min="8452" max="8452" width="55.5703125" style="101" customWidth="1"/>
    <col min="8453" max="8453" width="4.7109375" style="101" customWidth="1"/>
    <col min="8454" max="8454" width="9.85546875" style="101" customWidth="1"/>
    <col min="8455" max="8455" width="9.7109375" style="101" customWidth="1"/>
    <col min="8456" max="8456" width="13.5703125" style="101" customWidth="1"/>
    <col min="8457" max="8460" width="0" style="101" hidden="1" customWidth="1"/>
    <col min="8461" max="8461" width="5.28515625" style="101" customWidth="1"/>
    <col min="8462" max="8467" width="0" style="101" hidden="1" customWidth="1"/>
    <col min="8468" max="8703" width="9.140625" style="101"/>
    <col min="8704" max="8704" width="5.5703125" style="101" customWidth="1"/>
    <col min="8705" max="8705" width="4.42578125" style="101" customWidth="1"/>
    <col min="8706" max="8706" width="4.7109375" style="101" customWidth="1"/>
    <col min="8707" max="8707" width="12.7109375" style="101" customWidth="1"/>
    <col min="8708" max="8708" width="55.5703125" style="101" customWidth="1"/>
    <col min="8709" max="8709" width="4.7109375" style="101" customWidth="1"/>
    <col min="8710" max="8710" width="9.85546875" style="101" customWidth="1"/>
    <col min="8711" max="8711" width="9.7109375" style="101" customWidth="1"/>
    <col min="8712" max="8712" width="13.5703125" style="101" customWidth="1"/>
    <col min="8713" max="8716" width="0" style="101" hidden="1" customWidth="1"/>
    <col min="8717" max="8717" width="5.28515625" style="101" customWidth="1"/>
    <col min="8718" max="8723" width="0" style="101" hidden="1" customWidth="1"/>
    <col min="8724" max="8959" width="9.140625" style="101"/>
    <col min="8960" max="8960" width="5.5703125" style="101" customWidth="1"/>
    <col min="8961" max="8961" width="4.42578125" style="101" customWidth="1"/>
    <col min="8962" max="8962" width="4.7109375" style="101" customWidth="1"/>
    <col min="8963" max="8963" width="12.7109375" style="101" customWidth="1"/>
    <col min="8964" max="8964" width="55.5703125" style="101" customWidth="1"/>
    <col min="8965" max="8965" width="4.7109375" style="101" customWidth="1"/>
    <col min="8966" max="8966" width="9.85546875" style="101" customWidth="1"/>
    <col min="8967" max="8967" width="9.7109375" style="101" customWidth="1"/>
    <col min="8968" max="8968" width="13.5703125" style="101" customWidth="1"/>
    <col min="8969" max="8972" width="0" style="101" hidden="1" customWidth="1"/>
    <col min="8973" max="8973" width="5.28515625" style="101" customWidth="1"/>
    <col min="8974" max="8979" width="0" style="101" hidden="1" customWidth="1"/>
    <col min="8980" max="9215" width="9.140625" style="101"/>
    <col min="9216" max="9216" width="5.5703125" style="101" customWidth="1"/>
    <col min="9217" max="9217" width="4.42578125" style="101" customWidth="1"/>
    <col min="9218" max="9218" width="4.7109375" style="101" customWidth="1"/>
    <col min="9219" max="9219" width="12.7109375" style="101" customWidth="1"/>
    <col min="9220" max="9220" width="55.5703125" style="101" customWidth="1"/>
    <col min="9221" max="9221" width="4.7109375" style="101" customWidth="1"/>
    <col min="9222" max="9222" width="9.85546875" style="101" customWidth="1"/>
    <col min="9223" max="9223" width="9.7109375" style="101" customWidth="1"/>
    <col min="9224" max="9224" width="13.5703125" style="101" customWidth="1"/>
    <col min="9225" max="9228" width="0" style="101" hidden="1" customWidth="1"/>
    <col min="9229" max="9229" width="5.28515625" style="101" customWidth="1"/>
    <col min="9230" max="9235" width="0" style="101" hidden="1" customWidth="1"/>
    <col min="9236" max="9471" width="9.140625" style="101"/>
    <col min="9472" max="9472" width="5.5703125" style="101" customWidth="1"/>
    <col min="9473" max="9473" width="4.42578125" style="101" customWidth="1"/>
    <col min="9474" max="9474" width="4.7109375" style="101" customWidth="1"/>
    <col min="9475" max="9475" width="12.7109375" style="101" customWidth="1"/>
    <col min="9476" max="9476" width="55.5703125" style="101" customWidth="1"/>
    <col min="9477" max="9477" width="4.7109375" style="101" customWidth="1"/>
    <col min="9478" max="9478" width="9.85546875" style="101" customWidth="1"/>
    <col min="9479" max="9479" width="9.7109375" style="101" customWidth="1"/>
    <col min="9480" max="9480" width="13.5703125" style="101" customWidth="1"/>
    <col min="9481" max="9484" width="0" style="101" hidden="1" customWidth="1"/>
    <col min="9485" max="9485" width="5.28515625" style="101" customWidth="1"/>
    <col min="9486" max="9491" width="0" style="101" hidden="1" customWidth="1"/>
    <col min="9492" max="9727" width="9.140625" style="101"/>
    <col min="9728" max="9728" width="5.5703125" style="101" customWidth="1"/>
    <col min="9729" max="9729" width="4.42578125" style="101" customWidth="1"/>
    <col min="9730" max="9730" width="4.7109375" style="101" customWidth="1"/>
    <col min="9731" max="9731" width="12.7109375" style="101" customWidth="1"/>
    <col min="9732" max="9732" width="55.5703125" style="101" customWidth="1"/>
    <col min="9733" max="9733" width="4.7109375" style="101" customWidth="1"/>
    <col min="9734" max="9734" width="9.85546875" style="101" customWidth="1"/>
    <col min="9735" max="9735" width="9.7109375" style="101" customWidth="1"/>
    <col min="9736" max="9736" width="13.5703125" style="101" customWidth="1"/>
    <col min="9737" max="9740" width="0" style="101" hidden="1" customWidth="1"/>
    <col min="9741" max="9741" width="5.28515625" style="101" customWidth="1"/>
    <col min="9742" max="9747" width="0" style="101" hidden="1" customWidth="1"/>
    <col min="9748" max="9983" width="9.140625" style="101"/>
    <col min="9984" max="9984" width="5.5703125" style="101" customWidth="1"/>
    <col min="9985" max="9985" width="4.42578125" style="101" customWidth="1"/>
    <col min="9986" max="9986" width="4.7109375" style="101" customWidth="1"/>
    <col min="9987" max="9987" width="12.7109375" style="101" customWidth="1"/>
    <col min="9988" max="9988" width="55.5703125" style="101" customWidth="1"/>
    <col min="9989" max="9989" width="4.7109375" style="101" customWidth="1"/>
    <col min="9990" max="9990" width="9.85546875" style="101" customWidth="1"/>
    <col min="9991" max="9991" width="9.7109375" style="101" customWidth="1"/>
    <col min="9992" max="9992" width="13.5703125" style="101" customWidth="1"/>
    <col min="9993" max="9996" width="0" style="101" hidden="1" customWidth="1"/>
    <col min="9997" max="9997" width="5.28515625" style="101" customWidth="1"/>
    <col min="9998" max="10003" width="0" style="101" hidden="1" customWidth="1"/>
    <col min="10004" max="10239" width="9.140625" style="101"/>
    <col min="10240" max="10240" width="5.5703125" style="101" customWidth="1"/>
    <col min="10241" max="10241" width="4.42578125" style="101" customWidth="1"/>
    <col min="10242" max="10242" width="4.7109375" style="101" customWidth="1"/>
    <col min="10243" max="10243" width="12.7109375" style="101" customWidth="1"/>
    <col min="10244" max="10244" width="55.5703125" style="101" customWidth="1"/>
    <col min="10245" max="10245" width="4.7109375" style="101" customWidth="1"/>
    <col min="10246" max="10246" width="9.85546875" style="101" customWidth="1"/>
    <col min="10247" max="10247" width="9.7109375" style="101" customWidth="1"/>
    <col min="10248" max="10248" width="13.5703125" style="101" customWidth="1"/>
    <col min="10249" max="10252" width="0" style="101" hidden="1" customWidth="1"/>
    <col min="10253" max="10253" width="5.28515625" style="101" customWidth="1"/>
    <col min="10254" max="10259" width="0" style="101" hidden="1" customWidth="1"/>
    <col min="10260" max="10495" width="9.140625" style="101"/>
    <col min="10496" max="10496" width="5.5703125" style="101" customWidth="1"/>
    <col min="10497" max="10497" width="4.42578125" style="101" customWidth="1"/>
    <col min="10498" max="10498" width="4.7109375" style="101" customWidth="1"/>
    <col min="10499" max="10499" width="12.7109375" style="101" customWidth="1"/>
    <col min="10500" max="10500" width="55.5703125" style="101" customWidth="1"/>
    <col min="10501" max="10501" width="4.7109375" style="101" customWidth="1"/>
    <col min="10502" max="10502" width="9.85546875" style="101" customWidth="1"/>
    <col min="10503" max="10503" width="9.7109375" style="101" customWidth="1"/>
    <col min="10504" max="10504" width="13.5703125" style="101" customWidth="1"/>
    <col min="10505" max="10508" width="0" style="101" hidden="1" customWidth="1"/>
    <col min="10509" max="10509" width="5.28515625" style="101" customWidth="1"/>
    <col min="10510" max="10515" width="0" style="101" hidden="1" customWidth="1"/>
    <col min="10516" max="10751" width="9.140625" style="101"/>
    <col min="10752" max="10752" width="5.5703125" style="101" customWidth="1"/>
    <col min="10753" max="10753" width="4.42578125" style="101" customWidth="1"/>
    <col min="10754" max="10754" width="4.7109375" style="101" customWidth="1"/>
    <col min="10755" max="10755" width="12.7109375" style="101" customWidth="1"/>
    <col min="10756" max="10756" width="55.5703125" style="101" customWidth="1"/>
    <col min="10757" max="10757" width="4.7109375" style="101" customWidth="1"/>
    <col min="10758" max="10758" width="9.85546875" style="101" customWidth="1"/>
    <col min="10759" max="10759" width="9.7109375" style="101" customWidth="1"/>
    <col min="10760" max="10760" width="13.5703125" style="101" customWidth="1"/>
    <col min="10761" max="10764" width="0" style="101" hidden="1" customWidth="1"/>
    <col min="10765" max="10765" width="5.28515625" style="101" customWidth="1"/>
    <col min="10766" max="10771" width="0" style="101" hidden="1" customWidth="1"/>
    <col min="10772" max="11007" width="9.140625" style="101"/>
    <col min="11008" max="11008" width="5.5703125" style="101" customWidth="1"/>
    <col min="11009" max="11009" width="4.42578125" style="101" customWidth="1"/>
    <col min="11010" max="11010" width="4.7109375" style="101" customWidth="1"/>
    <col min="11011" max="11011" width="12.7109375" style="101" customWidth="1"/>
    <col min="11012" max="11012" width="55.5703125" style="101" customWidth="1"/>
    <col min="11013" max="11013" width="4.7109375" style="101" customWidth="1"/>
    <col min="11014" max="11014" width="9.85546875" style="101" customWidth="1"/>
    <col min="11015" max="11015" width="9.7109375" style="101" customWidth="1"/>
    <col min="11016" max="11016" width="13.5703125" style="101" customWidth="1"/>
    <col min="11017" max="11020" width="0" style="101" hidden="1" customWidth="1"/>
    <col min="11021" max="11021" width="5.28515625" style="101" customWidth="1"/>
    <col min="11022" max="11027" width="0" style="101" hidden="1" customWidth="1"/>
    <col min="11028" max="11263" width="9.140625" style="101"/>
    <col min="11264" max="11264" width="5.5703125" style="101" customWidth="1"/>
    <col min="11265" max="11265" width="4.42578125" style="101" customWidth="1"/>
    <col min="11266" max="11266" width="4.7109375" style="101" customWidth="1"/>
    <col min="11267" max="11267" width="12.7109375" style="101" customWidth="1"/>
    <col min="11268" max="11268" width="55.5703125" style="101" customWidth="1"/>
    <col min="11269" max="11269" width="4.7109375" style="101" customWidth="1"/>
    <col min="11270" max="11270" width="9.85546875" style="101" customWidth="1"/>
    <col min="11271" max="11271" width="9.7109375" style="101" customWidth="1"/>
    <col min="11272" max="11272" width="13.5703125" style="101" customWidth="1"/>
    <col min="11273" max="11276" width="0" style="101" hidden="1" customWidth="1"/>
    <col min="11277" max="11277" width="5.28515625" style="101" customWidth="1"/>
    <col min="11278" max="11283" width="0" style="101" hidden="1" customWidth="1"/>
    <col min="11284" max="11519" width="9.140625" style="101"/>
    <col min="11520" max="11520" width="5.5703125" style="101" customWidth="1"/>
    <col min="11521" max="11521" width="4.42578125" style="101" customWidth="1"/>
    <col min="11522" max="11522" width="4.7109375" style="101" customWidth="1"/>
    <col min="11523" max="11523" width="12.7109375" style="101" customWidth="1"/>
    <col min="11524" max="11524" width="55.5703125" style="101" customWidth="1"/>
    <col min="11525" max="11525" width="4.7109375" style="101" customWidth="1"/>
    <col min="11526" max="11526" width="9.85546875" style="101" customWidth="1"/>
    <col min="11527" max="11527" width="9.7109375" style="101" customWidth="1"/>
    <col min="11528" max="11528" width="13.5703125" style="101" customWidth="1"/>
    <col min="11529" max="11532" width="0" style="101" hidden="1" customWidth="1"/>
    <col min="11533" max="11533" width="5.28515625" style="101" customWidth="1"/>
    <col min="11534" max="11539" width="0" style="101" hidden="1" customWidth="1"/>
    <col min="11540" max="11775" width="9.140625" style="101"/>
    <col min="11776" max="11776" width="5.5703125" style="101" customWidth="1"/>
    <col min="11777" max="11777" width="4.42578125" style="101" customWidth="1"/>
    <col min="11778" max="11778" width="4.7109375" style="101" customWidth="1"/>
    <col min="11779" max="11779" width="12.7109375" style="101" customWidth="1"/>
    <col min="11780" max="11780" width="55.5703125" style="101" customWidth="1"/>
    <col min="11781" max="11781" width="4.7109375" style="101" customWidth="1"/>
    <col min="11782" max="11782" width="9.85546875" style="101" customWidth="1"/>
    <col min="11783" max="11783" width="9.7109375" style="101" customWidth="1"/>
    <col min="11784" max="11784" width="13.5703125" style="101" customWidth="1"/>
    <col min="11785" max="11788" width="0" style="101" hidden="1" customWidth="1"/>
    <col min="11789" max="11789" width="5.28515625" style="101" customWidth="1"/>
    <col min="11790" max="11795" width="0" style="101" hidden="1" customWidth="1"/>
    <col min="11796" max="12031" width="9.140625" style="101"/>
    <col min="12032" max="12032" width="5.5703125" style="101" customWidth="1"/>
    <col min="12033" max="12033" width="4.42578125" style="101" customWidth="1"/>
    <col min="12034" max="12034" width="4.7109375" style="101" customWidth="1"/>
    <col min="12035" max="12035" width="12.7109375" style="101" customWidth="1"/>
    <col min="12036" max="12036" width="55.5703125" style="101" customWidth="1"/>
    <col min="12037" max="12037" width="4.7109375" style="101" customWidth="1"/>
    <col min="12038" max="12038" width="9.85546875" style="101" customWidth="1"/>
    <col min="12039" max="12039" width="9.7109375" style="101" customWidth="1"/>
    <col min="12040" max="12040" width="13.5703125" style="101" customWidth="1"/>
    <col min="12041" max="12044" width="0" style="101" hidden="1" customWidth="1"/>
    <col min="12045" max="12045" width="5.28515625" style="101" customWidth="1"/>
    <col min="12046" max="12051" width="0" style="101" hidden="1" customWidth="1"/>
    <col min="12052" max="12287" width="9.140625" style="101"/>
    <col min="12288" max="12288" width="5.5703125" style="101" customWidth="1"/>
    <col min="12289" max="12289" width="4.42578125" style="101" customWidth="1"/>
    <col min="12290" max="12290" width="4.7109375" style="101" customWidth="1"/>
    <col min="12291" max="12291" width="12.7109375" style="101" customWidth="1"/>
    <col min="12292" max="12292" width="55.5703125" style="101" customWidth="1"/>
    <col min="12293" max="12293" width="4.7109375" style="101" customWidth="1"/>
    <col min="12294" max="12294" width="9.85546875" style="101" customWidth="1"/>
    <col min="12295" max="12295" width="9.7109375" style="101" customWidth="1"/>
    <col min="12296" max="12296" width="13.5703125" style="101" customWidth="1"/>
    <col min="12297" max="12300" width="0" style="101" hidden="1" customWidth="1"/>
    <col min="12301" max="12301" width="5.28515625" style="101" customWidth="1"/>
    <col min="12302" max="12307" width="0" style="101" hidden="1" customWidth="1"/>
    <col min="12308" max="12543" width="9.140625" style="101"/>
    <col min="12544" max="12544" width="5.5703125" style="101" customWidth="1"/>
    <col min="12545" max="12545" width="4.42578125" style="101" customWidth="1"/>
    <col min="12546" max="12546" width="4.7109375" style="101" customWidth="1"/>
    <col min="12547" max="12547" width="12.7109375" style="101" customWidth="1"/>
    <col min="12548" max="12548" width="55.5703125" style="101" customWidth="1"/>
    <col min="12549" max="12549" width="4.7109375" style="101" customWidth="1"/>
    <col min="12550" max="12550" width="9.85546875" style="101" customWidth="1"/>
    <col min="12551" max="12551" width="9.7109375" style="101" customWidth="1"/>
    <col min="12552" max="12552" width="13.5703125" style="101" customWidth="1"/>
    <col min="12553" max="12556" width="0" style="101" hidden="1" customWidth="1"/>
    <col min="12557" max="12557" width="5.28515625" style="101" customWidth="1"/>
    <col min="12558" max="12563" width="0" style="101" hidden="1" customWidth="1"/>
    <col min="12564" max="12799" width="9.140625" style="101"/>
    <col min="12800" max="12800" width="5.5703125" style="101" customWidth="1"/>
    <col min="12801" max="12801" width="4.42578125" style="101" customWidth="1"/>
    <col min="12802" max="12802" width="4.7109375" style="101" customWidth="1"/>
    <col min="12803" max="12803" width="12.7109375" style="101" customWidth="1"/>
    <col min="12804" max="12804" width="55.5703125" style="101" customWidth="1"/>
    <col min="12805" max="12805" width="4.7109375" style="101" customWidth="1"/>
    <col min="12806" max="12806" width="9.85546875" style="101" customWidth="1"/>
    <col min="12807" max="12807" width="9.7109375" style="101" customWidth="1"/>
    <col min="12808" max="12808" width="13.5703125" style="101" customWidth="1"/>
    <col min="12809" max="12812" width="0" style="101" hidden="1" customWidth="1"/>
    <col min="12813" max="12813" width="5.28515625" style="101" customWidth="1"/>
    <col min="12814" max="12819" width="0" style="101" hidden="1" customWidth="1"/>
    <col min="12820" max="13055" width="9.140625" style="101"/>
    <col min="13056" max="13056" width="5.5703125" style="101" customWidth="1"/>
    <col min="13057" max="13057" width="4.42578125" style="101" customWidth="1"/>
    <col min="13058" max="13058" width="4.7109375" style="101" customWidth="1"/>
    <col min="13059" max="13059" width="12.7109375" style="101" customWidth="1"/>
    <col min="13060" max="13060" width="55.5703125" style="101" customWidth="1"/>
    <col min="13061" max="13061" width="4.7109375" style="101" customWidth="1"/>
    <col min="13062" max="13062" width="9.85546875" style="101" customWidth="1"/>
    <col min="13063" max="13063" width="9.7109375" style="101" customWidth="1"/>
    <col min="13064" max="13064" width="13.5703125" style="101" customWidth="1"/>
    <col min="13065" max="13068" width="0" style="101" hidden="1" customWidth="1"/>
    <col min="13069" max="13069" width="5.28515625" style="101" customWidth="1"/>
    <col min="13070" max="13075" width="0" style="101" hidden="1" customWidth="1"/>
    <col min="13076" max="13311" width="9.140625" style="101"/>
    <col min="13312" max="13312" width="5.5703125" style="101" customWidth="1"/>
    <col min="13313" max="13313" width="4.42578125" style="101" customWidth="1"/>
    <col min="13314" max="13314" width="4.7109375" style="101" customWidth="1"/>
    <col min="13315" max="13315" width="12.7109375" style="101" customWidth="1"/>
    <col min="13316" max="13316" width="55.5703125" style="101" customWidth="1"/>
    <col min="13317" max="13317" width="4.7109375" style="101" customWidth="1"/>
    <col min="13318" max="13318" width="9.85546875" style="101" customWidth="1"/>
    <col min="13319" max="13319" width="9.7109375" style="101" customWidth="1"/>
    <col min="13320" max="13320" width="13.5703125" style="101" customWidth="1"/>
    <col min="13321" max="13324" width="0" style="101" hidden="1" customWidth="1"/>
    <col min="13325" max="13325" width="5.28515625" style="101" customWidth="1"/>
    <col min="13326" max="13331" width="0" style="101" hidden="1" customWidth="1"/>
    <col min="13332" max="13567" width="9.140625" style="101"/>
    <col min="13568" max="13568" width="5.5703125" style="101" customWidth="1"/>
    <col min="13569" max="13569" width="4.42578125" style="101" customWidth="1"/>
    <col min="13570" max="13570" width="4.7109375" style="101" customWidth="1"/>
    <col min="13571" max="13571" width="12.7109375" style="101" customWidth="1"/>
    <col min="13572" max="13572" width="55.5703125" style="101" customWidth="1"/>
    <col min="13573" max="13573" width="4.7109375" style="101" customWidth="1"/>
    <col min="13574" max="13574" width="9.85546875" style="101" customWidth="1"/>
    <col min="13575" max="13575" width="9.7109375" style="101" customWidth="1"/>
    <col min="13576" max="13576" width="13.5703125" style="101" customWidth="1"/>
    <col min="13577" max="13580" width="0" style="101" hidden="1" customWidth="1"/>
    <col min="13581" max="13581" width="5.28515625" style="101" customWidth="1"/>
    <col min="13582" max="13587" width="0" style="101" hidden="1" customWidth="1"/>
    <col min="13588" max="13823" width="9.140625" style="101"/>
    <col min="13824" max="13824" width="5.5703125" style="101" customWidth="1"/>
    <col min="13825" max="13825" width="4.42578125" style="101" customWidth="1"/>
    <col min="13826" max="13826" width="4.7109375" style="101" customWidth="1"/>
    <col min="13827" max="13827" width="12.7109375" style="101" customWidth="1"/>
    <col min="13828" max="13828" width="55.5703125" style="101" customWidth="1"/>
    <col min="13829" max="13829" width="4.7109375" style="101" customWidth="1"/>
    <col min="13830" max="13830" width="9.85546875" style="101" customWidth="1"/>
    <col min="13831" max="13831" width="9.7109375" style="101" customWidth="1"/>
    <col min="13832" max="13832" width="13.5703125" style="101" customWidth="1"/>
    <col min="13833" max="13836" width="0" style="101" hidden="1" customWidth="1"/>
    <col min="13837" max="13837" width="5.28515625" style="101" customWidth="1"/>
    <col min="13838" max="13843" width="0" style="101" hidden="1" customWidth="1"/>
    <col min="13844" max="14079" width="9.140625" style="101"/>
    <col min="14080" max="14080" width="5.5703125" style="101" customWidth="1"/>
    <col min="14081" max="14081" width="4.42578125" style="101" customWidth="1"/>
    <col min="14082" max="14082" width="4.7109375" style="101" customWidth="1"/>
    <col min="14083" max="14083" width="12.7109375" style="101" customWidth="1"/>
    <col min="14084" max="14084" width="55.5703125" style="101" customWidth="1"/>
    <col min="14085" max="14085" width="4.7109375" style="101" customWidth="1"/>
    <col min="14086" max="14086" width="9.85546875" style="101" customWidth="1"/>
    <col min="14087" max="14087" width="9.7109375" style="101" customWidth="1"/>
    <col min="14088" max="14088" width="13.5703125" style="101" customWidth="1"/>
    <col min="14089" max="14092" width="0" style="101" hidden="1" customWidth="1"/>
    <col min="14093" max="14093" width="5.28515625" style="101" customWidth="1"/>
    <col min="14094" max="14099" width="0" style="101" hidden="1" customWidth="1"/>
    <col min="14100" max="14335" width="9.140625" style="101"/>
    <col min="14336" max="14336" width="5.5703125" style="101" customWidth="1"/>
    <col min="14337" max="14337" width="4.42578125" style="101" customWidth="1"/>
    <col min="14338" max="14338" width="4.7109375" style="101" customWidth="1"/>
    <col min="14339" max="14339" width="12.7109375" style="101" customWidth="1"/>
    <col min="14340" max="14340" width="55.5703125" style="101" customWidth="1"/>
    <col min="14341" max="14341" width="4.7109375" style="101" customWidth="1"/>
    <col min="14342" max="14342" width="9.85546875" style="101" customWidth="1"/>
    <col min="14343" max="14343" width="9.7109375" style="101" customWidth="1"/>
    <col min="14344" max="14344" width="13.5703125" style="101" customWidth="1"/>
    <col min="14345" max="14348" width="0" style="101" hidden="1" customWidth="1"/>
    <col min="14349" max="14349" width="5.28515625" style="101" customWidth="1"/>
    <col min="14350" max="14355" width="0" style="101" hidden="1" customWidth="1"/>
    <col min="14356" max="14591" width="9.140625" style="101"/>
    <col min="14592" max="14592" width="5.5703125" style="101" customWidth="1"/>
    <col min="14593" max="14593" width="4.42578125" style="101" customWidth="1"/>
    <col min="14594" max="14594" width="4.7109375" style="101" customWidth="1"/>
    <col min="14595" max="14595" width="12.7109375" style="101" customWidth="1"/>
    <col min="14596" max="14596" width="55.5703125" style="101" customWidth="1"/>
    <col min="14597" max="14597" width="4.7109375" style="101" customWidth="1"/>
    <col min="14598" max="14598" width="9.85546875" style="101" customWidth="1"/>
    <col min="14599" max="14599" width="9.7109375" style="101" customWidth="1"/>
    <col min="14600" max="14600" width="13.5703125" style="101" customWidth="1"/>
    <col min="14601" max="14604" width="0" style="101" hidden="1" customWidth="1"/>
    <col min="14605" max="14605" width="5.28515625" style="101" customWidth="1"/>
    <col min="14606" max="14611" width="0" style="101" hidden="1" customWidth="1"/>
    <col min="14612" max="14847" width="9.140625" style="101"/>
    <col min="14848" max="14848" width="5.5703125" style="101" customWidth="1"/>
    <col min="14849" max="14849" width="4.42578125" style="101" customWidth="1"/>
    <col min="14850" max="14850" width="4.7109375" style="101" customWidth="1"/>
    <col min="14851" max="14851" width="12.7109375" style="101" customWidth="1"/>
    <col min="14852" max="14852" width="55.5703125" style="101" customWidth="1"/>
    <col min="14853" max="14853" width="4.7109375" style="101" customWidth="1"/>
    <col min="14854" max="14854" width="9.85546875" style="101" customWidth="1"/>
    <col min="14855" max="14855" width="9.7109375" style="101" customWidth="1"/>
    <col min="14856" max="14856" width="13.5703125" style="101" customWidth="1"/>
    <col min="14857" max="14860" width="0" style="101" hidden="1" customWidth="1"/>
    <col min="14861" max="14861" width="5.28515625" style="101" customWidth="1"/>
    <col min="14862" max="14867" width="0" style="101" hidden="1" customWidth="1"/>
    <col min="14868" max="15103" width="9.140625" style="101"/>
    <col min="15104" max="15104" width="5.5703125" style="101" customWidth="1"/>
    <col min="15105" max="15105" width="4.42578125" style="101" customWidth="1"/>
    <col min="15106" max="15106" width="4.7109375" style="101" customWidth="1"/>
    <col min="15107" max="15107" width="12.7109375" style="101" customWidth="1"/>
    <col min="15108" max="15108" width="55.5703125" style="101" customWidth="1"/>
    <col min="15109" max="15109" width="4.7109375" style="101" customWidth="1"/>
    <col min="15110" max="15110" width="9.85546875" style="101" customWidth="1"/>
    <col min="15111" max="15111" width="9.7109375" style="101" customWidth="1"/>
    <col min="15112" max="15112" width="13.5703125" style="101" customWidth="1"/>
    <col min="15113" max="15116" width="0" style="101" hidden="1" customWidth="1"/>
    <col min="15117" max="15117" width="5.28515625" style="101" customWidth="1"/>
    <col min="15118" max="15123" width="0" style="101" hidden="1" customWidth="1"/>
    <col min="15124" max="15359" width="9.140625" style="101"/>
    <col min="15360" max="15360" width="5.5703125" style="101" customWidth="1"/>
    <col min="15361" max="15361" width="4.42578125" style="101" customWidth="1"/>
    <col min="15362" max="15362" width="4.7109375" style="101" customWidth="1"/>
    <col min="15363" max="15363" width="12.7109375" style="101" customWidth="1"/>
    <col min="15364" max="15364" width="55.5703125" style="101" customWidth="1"/>
    <col min="15365" max="15365" width="4.7109375" style="101" customWidth="1"/>
    <col min="15366" max="15366" width="9.85546875" style="101" customWidth="1"/>
    <col min="15367" max="15367" width="9.7109375" style="101" customWidth="1"/>
    <col min="15368" max="15368" width="13.5703125" style="101" customWidth="1"/>
    <col min="15369" max="15372" width="0" style="101" hidden="1" customWidth="1"/>
    <col min="15373" max="15373" width="5.28515625" style="101" customWidth="1"/>
    <col min="15374" max="15379" width="0" style="101" hidden="1" customWidth="1"/>
    <col min="15380" max="15615" width="9.140625" style="101"/>
    <col min="15616" max="15616" width="5.5703125" style="101" customWidth="1"/>
    <col min="15617" max="15617" width="4.42578125" style="101" customWidth="1"/>
    <col min="15618" max="15618" width="4.7109375" style="101" customWidth="1"/>
    <col min="15619" max="15619" width="12.7109375" style="101" customWidth="1"/>
    <col min="15620" max="15620" width="55.5703125" style="101" customWidth="1"/>
    <col min="15621" max="15621" width="4.7109375" style="101" customWidth="1"/>
    <col min="15622" max="15622" width="9.85546875" style="101" customWidth="1"/>
    <col min="15623" max="15623" width="9.7109375" style="101" customWidth="1"/>
    <col min="15624" max="15624" width="13.5703125" style="101" customWidth="1"/>
    <col min="15625" max="15628" width="0" style="101" hidden="1" customWidth="1"/>
    <col min="15629" max="15629" width="5.28515625" style="101" customWidth="1"/>
    <col min="15630" max="15635" width="0" style="101" hidden="1" customWidth="1"/>
    <col min="15636" max="15871" width="9.140625" style="101"/>
    <col min="15872" max="15872" width="5.5703125" style="101" customWidth="1"/>
    <col min="15873" max="15873" width="4.42578125" style="101" customWidth="1"/>
    <col min="15874" max="15874" width="4.7109375" style="101" customWidth="1"/>
    <col min="15875" max="15875" width="12.7109375" style="101" customWidth="1"/>
    <col min="15876" max="15876" width="55.5703125" style="101" customWidth="1"/>
    <col min="15877" max="15877" width="4.7109375" style="101" customWidth="1"/>
    <col min="15878" max="15878" width="9.85546875" style="101" customWidth="1"/>
    <col min="15879" max="15879" width="9.7109375" style="101" customWidth="1"/>
    <col min="15880" max="15880" width="13.5703125" style="101" customWidth="1"/>
    <col min="15881" max="15884" width="0" style="101" hidden="1" customWidth="1"/>
    <col min="15885" max="15885" width="5.28515625" style="101" customWidth="1"/>
    <col min="15886" max="15891" width="0" style="101" hidden="1" customWidth="1"/>
    <col min="15892" max="16127" width="9.140625" style="101"/>
    <col min="16128" max="16128" width="5.5703125" style="101" customWidth="1"/>
    <col min="16129" max="16129" width="4.42578125" style="101" customWidth="1"/>
    <col min="16130" max="16130" width="4.7109375" style="101" customWidth="1"/>
    <col min="16131" max="16131" width="12.7109375" style="101" customWidth="1"/>
    <col min="16132" max="16132" width="55.5703125" style="101" customWidth="1"/>
    <col min="16133" max="16133" width="4.7109375" style="101" customWidth="1"/>
    <col min="16134" max="16134" width="9.85546875" style="101" customWidth="1"/>
    <col min="16135" max="16135" width="9.7109375" style="101" customWidth="1"/>
    <col min="16136" max="16136" width="13.5703125" style="101" customWidth="1"/>
    <col min="16137" max="16140" width="0" style="101" hidden="1" customWidth="1"/>
    <col min="16141" max="16141" width="5.28515625" style="101" customWidth="1"/>
    <col min="16142" max="16147" width="0" style="101" hidden="1" customWidth="1"/>
    <col min="16148" max="16384" width="9.140625" style="101"/>
  </cols>
  <sheetData>
    <row r="1" spans="1:20" ht="18" x14ac:dyDescent="0.25">
      <c r="A1" s="98" t="s">
        <v>154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0"/>
      <c r="Q1" s="99"/>
      <c r="R1" s="99"/>
      <c r="S1" s="99"/>
      <c r="T1" s="99"/>
    </row>
    <row r="2" spans="1:20" x14ac:dyDescent="0.2">
      <c r="A2" s="102" t="s">
        <v>155</v>
      </c>
      <c r="B2" s="103"/>
      <c r="C2" s="104" t="str">
        <f>'[1]Krycí list'!E5</f>
        <v>ČOV Krnov - Rekonstrukce plynojemu</v>
      </c>
      <c r="D2" s="105"/>
      <c r="E2" s="105"/>
      <c r="F2" s="103"/>
      <c r="G2" s="103"/>
      <c r="H2" s="103"/>
      <c r="I2" s="103"/>
      <c r="J2" s="103"/>
      <c r="K2" s="103"/>
      <c r="L2" s="99"/>
      <c r="M2" s="99"/>
      <c r="N2" s="99"/>
      <c r="O2" s="100"/>
      <c r="P2" s="100"/>
      <c r="Q2" s="99"/>
      <c r="R2" s="99"/>
      <c r="S2" s="99"/>
      <c r="T2" s="99"/>
    </row>
    <row r="3" spans="1:20" x14ac:dyDescent="0.2">
      <c r="A3" s="102" t="s">
        <v>156</v>
      </c>
      <c r="B3" s="103"/>
      <c r="C3" s="104" t="str">
        <f>'[1]Krycí list'!E7</f>
        <v>SO 01 Oprava plynojemu - Stavební část</v>
      </c>
      <c r="D3" s="105"/>
      <c r="E3" s="105"/>
      <c r="F3" s="103"/>
      <c r="G3" s="103"/>
      <c r="H3" s="103"/>
      <c r="I3" s="104"/>
      <c r="J3" s="105"/>
      <c r="K3" s="105"/>
      <c r="L3" s="99"/>
      <c r="M3" s="99"/>
      <c r="N3" s="99"/>
      <c r="O3" s="100"/>
      <c r="P3" s="100"/>
      <c r="Q3" s="99"/>
      <c r="R3" s="99"/>
      <c r="S3" s="99"/>
      <c r="T3" s="99"/>
    </row>
    <row r="4" spans="1:20" x14ac:dyDescent="0.2">
      <c r="A4" s="102" t="s">
        <v>157</v>
      </c>
      <c r="B4" s="103"/>
      <c r="C4" s="104" t="str">
        <f>'[1]Krycí list'!E9</f>
        <v xml:space="preserve"> </v>
      </c>
      <c r="D4" s="105"/>
      <c r="E4" s="105"/>
      <c r="F4" s="103"/>
      <c r="G4" s="103"/>
      <c r="H4" s="103"/>
      <c r="I4" s="104"/>
      <c r="J4" s="105"/>
      <c r="K4" s="105"/>
      <c r="L4" s="99"/>
      <c r="M4" s="99"/>
      <c r="N4" s="99"/>
      <c r="O4" s="100"/>
      <c r="P4" s="100"/>
      <c r="Q4" s="99"/>
      <c r="R4" s="99"/>
      <c r="S4" s="99"/>
      <c r="T4" s="99"/>
    </row>
    <row r="5" spans="1:20" x14ac:dyDescent="0.2">
      <c r="A5" s="103" t="s">
        <v>158</v>
      </c>
      <c r="B5" s="103"/>
      <c r="C5" s="104" t="str">
        <f>'[1]Krycí list'!P5</f>
        <v xml:space="preserve"> </v>
      </c>
      <c r="D5" s="105"/>
      <c r="E5" s="105"/>
      <c r="F5" s="103"/>
      <c r="G5" s="103"/>
      <c r="H5" s="103"/>
      <c r="I5" s="104"/>
      <c r="J5" s="105"/>
      <c r="K5" s="105"/>
      <c r="L5" s="99"/>
      <c r="M5" s="99"/>
      <c r="N5" s="99"/>
      <c r="O5" s="100"/>
      <c r="P5" s="100"/>
      <c r="Q5" s="99"/>
      <c r="R5" s="99"/>
      <c r="S5" s="99"/>
      <c r="T5" s="99"/>
    </row>
    <row r="6" spans="1:20" ht="6" customHeight="1" x14ac:dyDescent="0.2">
      <c r="A6" s="103"/>
      <c r="B6" s="103"/>
      <c r="C6" s="104"/>
      <c r="D6" s="105"/>
      <c r="E6" s="105"/>
      <c r="F6" s="103"/>
      <c r="G6" s="103"/>
      <c r="H6" s="103"/>
      <c r="I6" s="104"/>
      <c r="J6" s="105"/>
      <c r="K6" s="105"/>
      <c r="L6" s="99"/>
      <c r="M6" s="99"/>
      <c r="N6" s="99"/>
      <c r="O6" s="100"/>
      <c r="P6" s="100"/>
      <c r="Q6" s="99"/>
      <c r="R6" s="99"/>
      <c r="S6" s="99"/>
      <c r="T6" s="99"/>
    </row>
    <row r="7" spans="1:20" x14ac:dyDescent="0.2">
      <c r="A7" s="103" t="s">
        <v>159</v>
      </c>
      <c r="B7" s="103"/>
      <c r="C7" s="104" t="s">
        <v>29</v>
      </c>
      <c r="D7" s="105"/>
      <c r="E7" s="105"/>
      <c r="F7" s="103"/>
      <c r="G7" s="103"/>
      <c r="H7" s="103"/>
      <c r="I7" s="104"/>
      <c r="J7" s="105"/>
      <c r="K7" s="105"/>
      <c r="L7" s="99"/>
      <c r="M7" s="99"/>
      <c r="N7" s="99"/>
      <c r="O7" s="100"/>
      <c r="P7" s="100"/>
      <c r="Q7" s="99"/>
      <c r="R7" s="99"/>
      <c r="S7" s="99"/>
      <c r="T7" s="99"/>
    </row>
    <row r="8" spans="1:20" x14ac:dyDescent="0.2">
      <c r="A8" s="103" t="s">
        <v>160</v>
      </c>
      <c r="B8" s="103"/>
      <c r="C8" s="104" t="str">
        <f>'[1]Krycí list'!E28</f>
        <v xml:space="preserve"> </v>
      </c>
      <c r="D8" s="105"/>
      <c r="E8" s="105"/>
      <c r="F8" s="103"/>
      <c r="G8" s="103"/>
      <c r="H8" s="103"/>
      <c r="I8" s="104"/>
      <c r="J8" s="105"/>
      <c r="K8" s="105"/>
      <c r="L8" s="99"/>
      <c r="M8" s="99"/>
      <c r="N8" s="99"/>
      <c r="O8" s="100"/>
      <c r="P8" s="100"/>
      <c r="Q8" s="99"/>
      <c r="R8" s="99"/>
      <c r="S8" s="99"/>
      <c r="T8" s="99"/>
    </row>
    <row r="9" spans="1:20" x14ac:dyDescent="0.2">
      <c r="A9" s="103" t="s">
        <v>161</v>
      </c>
      <c r="B9" s="103"/>
      <c r="C9" s="104" t="s">
        <v>162</v>
      </c>
      <c r="D9" s="105"/>
      <c r="E9" s="105"/>
      <c r="F9" s="103"/>
      <c r="G9" s="103"/>
      <c r="H9" s="103"/>
      <c r="I9" s="104"/>
      <c r="J9" s="105"/>
      <c r="K9" s="105"/>
      <c r="L9" s="99"/>
      <c r="M9" s="99"/>
      <c r="N9" s="99"/>
      <c r="O9" s="100"/>
      <c r="P9" s="100"/>
      <c r="Q9" s="99"/>
      <c r="R9" s="99"/>
      <c r="S9" s="99"/>
      <c r="T9" s="99"/>
    </row>
    <row r="10" spans="1:20" ht="5.25" customHeight="1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99"/>
      <c r="R10" s="99"/>
      <c r="S10" s="99"/>
      <c r="T10" s="99"/>
    </row>
    <row r="11" spans="1:20" ht="22.5" x14ac:dyDescent="0.2">
      <c r="A11" s="106" t="s">
        <v>163</v>
      </c>
      <c r="B11" s="107" t="s">
        <v>164</v>
      </c>
      <c r="C11" s="107" t="s">
        <v>165</v>
      </c>
      <c r="D11" s="107" t="s">
        <v>166</v>
      </c>
      <c r="E11" s="107" t="s">
        <v>40</v>
      </c>
      <c r="F11" s="107" t="s">
        <v>0</v>
      </c>
      <c r="G11" s="107" t="s">
        <v>167</v>
      </c>
      <c r="H11" s="107" t="s">
        <v>168</v>
      </c>
      <c r="I11" s="107" t="s">
        <v>14</v>
      </c>
      <c r="J11" s="107" t="s">
        <v>169</v>
      </c>
      <c r="K11" s="107" t="s">
        <v>170</v>
      </c>
      <c r="L11" s="107" t="s">
        <v>171</v>
      </c>
      <c r="M11" s="107" t="s">
        <v>172</v>
      </c>
      <c r="N11" s="107" t="s">
        <v>173</v>
      </c>
      <c r="O11" s="108" t="s">
        <v>174</v>
      </c>
      <c r="P11" s="109" t="s">
        <v>175</v>
      </c>
      <c r="Q11" s="107"/>
      <c r="R11" s="107"/>
      <c r="S11" s="107"/>
      <c r="T11" s="110" t="s">
        <v>176</v>
      </c>
    </row>
    <row r="12" spans="1:20" x14ac:dyDescent="0.2">
      <c r="A12" s="111">
        <v>1</v>
      </c>
      <c r="B12" s="112">
        <v>2</v>
      </c>
      <c r="C12" s="112">
        <v>3</v>
      </c>
      <c r="D12" s="112">
        <v>4</v>
      </c>
      <c r="E12" s="112">
        <v>5</v>
      </c>
      <c r="F12" s="112">
        <v>6</v>
      </c>
      <c r="G12" s="112">
        <v>7</v>
      </c>
      <c r="H12" s="112">
        <v>8</v>
      </c>
      <c r="I12" s="112">
        <v>9</v>
      </c>
      <c r="J12" s="112"/>
      <c r="K12" s="112"/>
      <c r="L12" s="112"/>
      <c r="M12" s="112"/>
      <c r="N12" s="112">
        <v>10</v>
      </c>
      <c r="O12" s="113">
        <v>11</v>
      </c>
      <c r="P12" s="114">
        <v>12</v>
      </c>
      <c r="Q12" s="112"/>
      <c r="R12" s="112"/>
      <c r="S12" s="112"/>
      <c r="T12" s="115">
        <v>11</v>
      </c>
    </row>
    <row r="13" spans="1:20" ht="4.5" customHeight="1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16"/>
      <c r="O13" s="117"/>
      <c r="P13" s="118"/>
      <c r="Q13" s="116"/>
      <c r="R13" s="116"/>
      <c r="S13" s="116"/>
      <c r="T13" s="116"/>
    </row>
    <row r="14" spans="1:20" s="123" customFormat="1" ht="11.25" customHeight="1" x14ac:dyDescent="0.25">
      <c r="A14" s="119"/>
      <c r="B14" s="120" t="s">
        <v>177</v>
      </c>
      <c r="C14" s="119"/>
      <c r="D14" s="119" t="s">
        <v>178</v>
      </c>
      <c r="E14" s="119" t="s">
        <v>179</v>
      </c>
      <c r="F14" s="119"/>
      <c r="G14" s="119"/>
      <c r="H14" s="119"/>
      <c r="I14" s="121">
        <f>I15+I19+I29+I86+I90</f>
        <v>0</v>
      </c>
      <c r="J14" s="119"/>
      <c r="K14" s="122">
        <f>K15+K19+K29+K86+K90</f>
        <v>38.762389200000001</v>
      </c>
      <c r="L14" s="119"/>
      <c r="M14" s="122">
        <f>M15+M19+M29+M86+M90</f>
        <v>16.803080000000001</v>
      </c>
      <c r="N14" s="119"/>
      <c r="P14" s="123" t="s">
        <v>180</v>
      </c>
    </row>
    <row r="15" spans="1:20" s="124" customFormat="1" ht="11.25" customHeight="1" x14ac:dyDescent="0.25">
      <c r="B15" s="125" t="s">
        <v>177</v>
      </c>
      <c r="D15" s="124" t="s">
        <v>181</v>
      </c>
      <c r="E15" s="124" t="s">
        <v>182</v>
      </c>
      <c r="I15" s="126">
        <f>SUM(I16:I18)</f>
        <v>0</v>
      </c>
      <c r="K15" s="127">
        <f>SUM(K16:K18)</f>
        <v>1</v>
      </c>
      <c r="M15" s="127">
        <f>SUM(M16:M18)</f>
        <v>0</v>
      </c>
      <c r="P15" s="124" t="s">
        <v>181</v>
      </c>
    </row>
    <row r="16" spans="1:20" s="136" customFormat="1" ht="22.5" customHeight="1" x14ac:dyDescent="0.25">
      <c r="A16" s="128">
        <v>1</v>
      </c>
      <c r="B16" s="128" t="s">
        <v>183</v>
      </c>
      <c r="C16" s="128" t="s">
        <v>184</v>
      </c>
      <c r="D16" s="129" t="s">
        <v>185</v>
      </c>
      <c r="E16" s="130" t="s">
        <v>186</v>
      </c>
      <c r="F16" s="128" t="s">
        <v>187</v>
      </c>
      <c r="G16" s="131">
        <v>0.5</v>
      </c>
      <c r="H16" s="132">
        <v>0</v>
      </c>
      <c r="I16" s="132">
        <f>ROUND(G16*H16,2)</f>
        <v>0</v>
      </c>
      <c r="J16" s="133">
        <v>0</v>
      </c>
      <c r="K16" s="131">
        <f>G16*J16</f>
        <v>0</v>
      </c>
      <c r="L16" s="133">
        <v>0</v>
      </c>
      <c r="M16" s="131">
        <f>G16*L16</f>
        <v>0</v>
      </c>
      <c r="N16" s="134">
        <v>21</v>
      </c>
      <c r="O16" s="135">
        <v>4</v>
      </c>
      <c r="P16" s="136" t="s">
        <v>188</v>
      </c>
    </row>
    <row r="17" spans="1:19" s="138" customFormat="1" ht="11.25" customHeight="1" x14ac:dyDescent="0.25">
      <c r="A17" s="137"/>
      <c r="B17" s="137"/>
      <c r="C17" s="137"/>
      <c r="D17" s="138" t="s">
        <v>189</v>
      </c>
      <c r="E17" s="139" t="s">
        <v>190</v>
      </c>
      <c r="G17" s="140">
        <v>0.5</v>
      </c>
      <c r="H17" s="132">
        <v>0</v>
      </c>
      <c r="P17" s="138">
        <v>2</v>
      </c>
      <c r="Q17" s="138" t="s">
        <v>180</v>
      </c>
      <c r="R17" s="138" t="s">
        <v>191</v>
      </c>
      <c r="S17" s="138" t="s">
        <v>181</v>
      </c>
    </row>
    <row r="18" spans="1:19" s="149" customFormat="1" ht="11.25" customHeight="1" x14ac:dyDescent="0.25">
      <c r="A18" s="141">
        <v>2</v>
      </c>
      <c r="B18" s="141" t="s">
        <v>192</v>
      </c>
      <c r="C18" s="141" t="s">
        <v>193</v>
      </c>
      <c r="D18" s="142" t="s">
        <v>194</v>
      </c>
      <c r="E18" s="143" t="s">
        <v>195</v>
      </c>
      <c r="F18" s="141" t="s">
        <v>196</v>
      </c>
      <c r="G18" s="144">
        <v>1</v>
      </c>
      <c r="H18" s="132">
        <v>0</v>
      </c>
      <c r="I18" s="145">
        <f>ROUND(G18*H18,2)</f>
        <v>0</v>
      </c>
      <c r="J18" s="146">
        <v>1</v>
      </c>
      <c r="K18" s="144">
        <f>G18*J18</f>
        <v>1</v>
      </c>
      <c r="L18" s="146">
        <v>0</v>
      </c>
      <c r="M18" s="144">
        <f>G18*L18</f>
        <v>0</v>
      </c>
      <c r="N18" s="147">
        <v>21</v>
      </c>
      <c r="O18" s="148">
        <v>8</v>
      </c>
      <c r="P18" s="149" t="s">
        <v>188</v>
      </c>
    </row>
    <row r="19" spans="1:19" s="124" customFormat="1" ht="11.25" customHeight="1" x14ac:dyDescent="0.25">
      <c r="B19" s="125" t="s">
        <v>177</v>
      </c>
      <c r="D19" s="124" t="s">
        <v>197</v>
      </c>
      <c r="E19" s="124" t="s">
        <v>198</v>
      </c>
      <c r="H19" s="132">
        <v>0</v>
      </c>
      <c r="I19" s="126">
        <f>SUM(I20:I28)</f>
        <v>0</v>
      </c>
      <c r="K19" s="127">
        <f>SUM(K20:K28)</f>
        <v>31.198156000000001</v>
      </c>
      <c r="M19" s="127">
        <f>SUM(M20:M28)</f>
        <v>0</v>
      </c>
      <c r="P19" s="124" t="s">
        <v>181</v>
      </c>
    </row>
    <row r="20" spans="1:19" s="136" customFormat="1" ht="11.25" customHeight="1" x14ac:dyDescent="0.25">
      <c r="A20" s="128">
        <v>3</v>
      </c>
      <c r="B20" s="128" t="s">
        <v>183</v>
      </c>
      <c r="C20" s="128" t="s">
        <v>199</v>
      </c>
      <c r="D20" s="129" t="s">
        <v>200</v>
      </c>
      <c r="E20" s="130" t="s">
        <v>201</v>
      </c>
      <c r="F20" s="128" t="s">
        <v>42</v>
      </c>
      <c r="G20" s="131">
        <v>10</v>
      </c>
      <c r="H20" s="132">
        <v>0</v>
      </c>
      <c r="I20" s="132">
        <f>ROUND(G20*H20,2)</f>
        <v>0</v>
      </c>
      <c r="J20" s="133">
        <v>2.9819999999999999E-2</v>
      </c>
      <c r="K20" s="131">
        <f>G20*J20</f>
        <v>0.29820000000000002</v>
      </c>
      <c r="L20" s="133">
        <v>0</v>
      </c>
      <c r="M20" s="131">
        <f>G20*L20</f>
        <v>0</v>
      </c>
      <c r="N20" s="134">
        <v>21</v>
      </c>
      <c r="O20" s="135">
        <v>4</v>
      </c>
      <c r="P20" s="136" t="s">
        <v>188</v>
      </c>
    </row>
    <row r="21" spans="1:19" s="138" customFormat="1" ht="11.25" customHeight="1" x14ac:dyDescent="0.25">
      <c r="A21" s="137"/>
      <c r="B21" s="137"/>
      <c r="C21" s="137"/>
      <c r="D21" s="138" t="s">
        <v>189</v>
      </c>
      <c r="E21" s="139" t="s">
        <v>202</v>
      </c>
      <c r="G21" s="140">
        <v>10</v>
      </c>
      <c r="H21" s="132">
        <v>0</v>
      </c>
      <c r="P21" s="138">
        <v>2</v>
      </c>
      <c r="Q21" s="138" t="s">
        <v>180</v>
      </c>
      <c r="R21" s="138" t="s">
        <v>191</v>
      </c>
      <c r="S21" s="138" t="s">
        <v>181</v>
      </c>
    </row>
    <row r="22" spans="1:19" s="136" customFormat="1" ht="11.25" customHeight="1" x14ac:dyDescent="0.25">
      <c r="A22" s="128">
        <v>4</v>
      </c>
      <c r="B22" s="128" t="s">
        <v>183</v>
      </c>
      <c r="C22" s="128" t="s">
        <v>203</v>
      </c>
      <c r="D22" s="129" t="s">
        <v>204</v>
      </c>
      <c r="E22" s="130" t="s">
        <v>205</v>
      </c>
      <c r="F22" s="128" t="s">
        <v>42</v>
      </c>
      <c r="G22" s="131">
        <v>10</v>
      </c>
      <c r="H22" s="132">
        <v>0</v>
      </c>
      <c r="I22" s="132">
        <f>ROUND(G22*H22,2)</f>
        <v>0</v>
      </c>
      <c r="J22" s="133">
        <v>1.6800000000000001E-3</v>
      </c>
      <c r="K22" s="131">
        <f>G22*J22</f>
        <v>1.6800000000000002E-2</v>
      </c>
      <c r="L22" s="133">
        <v>0</v>
      </c>
      <c r="M22" s="131">
        <f>G22*L22</f>
        <v>0</v>
      </c>
      <c r="N22" s="134">
        <v>21</v>
      </c>
      <c r="O22" s="135">
        <v>4</v>
      </c>
      <c r="P22" s="136" t="s">
        <v>188</v>
      </c>
    </row>
    <row r="23" spans="1:19" s="136" customFormat="1" ht="11.25" customHeight="1" x14ac:dyDescent="0.25">
      <c r="A23" s="128">
        <v>5</v>
      </c>
      <c r="B23" s="128" t="s">
        <v>183</v>
      </c>
      <c r="C23" s="128" t="s">
        <v>206</v>
      </c>
      <c r="D23" s="129" t="s">
        <v>207</v>
      </c>
      <c r="E23" s="130" t="s">
        <v>208</v>
      </c>
      <c r="F23" s="128" t="s">
        <v>42</v>
      </c>
      <c r="G23" s="131">
        <v>78.5</v>
      </c>
      <c r="H23" s="132">
        <v>0</v>
      </c>
      <c r="I23" s="132">
        <f>ROUND(G23*H23,2)</f>
        <v>0</v>
      </c>
      <c r="J23" s="133">
        <v>0</v>
      </c>
      <c r="K23" s="131">
        <f>G23*J23</f>
        <v>0</v>
      </c>
      <c r="L23" s="133">
        <v>0</v>
      </c>
      <c r="M23" s="131">
        <f>G23*L23</f>
        <v>0</v>
      </c>
      <c r="N23" s="134">
        <v>21</v>
      </c>
      <c r="O23" s="135">
        <v>4</v>
      </c>
      <c r="P23" s="136" t="s">
        <v>188</v>
      </c>
    </row>
    <row r="24" spans="1:19" s="138" customFormat="1" ht="11.25" customHeight="1" x14ac:dyDescent="0.25">
      <c r="A24" s="137"/>
      <c r="B24" s="137"/>
      <c r="C24" s="137"/>
      <c r="D24" s="138" t="s">
        <v>189</v>
      </c>
      <c r="E24" s="139" t="s">
        <v>209</v>
      </c>
      <c r="G24" s="140">
        <v>78.5</v>
      </c>
      <c r="H24" s="132">
        <v>0</v>
      </c>
      <c r="P24" s="138">
        <v>2</v>
      </c>
      <c r="Q24" s="138" t="s">
        <v>180</v>
      </c>
      <c r="R24" s="138" t="s">
        <v>191</v>
      </c>
      <c r="S24" s="138" t="s">
        <v>181</v>
      </c>
    </row>
    <row r="25" spans="1:19" s="136" customFormat="1" ht="22.5" customHeight="1" x14ac:dyDescent="0.25">
      <c r="A25" s="128">
        <v>6</v>
      </c>
      <c r="B25" s="128" t="s">
        <v>183</v>
      </c>
      <c r="C25" s="128" t="s">
        <v>203</v>
      </c>
      <c r="D25" s="129" t="s">
        <v>210</v>
      </c>
      <c r="E25" s="130" t="s">
        <v>211</v>
      </c>
      <c r="F25" s="128" t="s">
        <v>187</v>
      </c>
      <c r="G25" s="131">
        <v>12.56</v>
      </c>
      <c r="H25" s="132">
        <v>0</v>
      </c>
      <c r="I25" s="132">
        <f>ROUND(G25*H25,2)</f>
        <v>0</v>
      </c>
      <c r="J25" s="133">
        <v>2.45329</v>
      </c>
      <c r="K25" s="131">
        <f>G25*J25</f>
        <v>30.813322400000001</v>
      </c>
      <c r="L25" s="133">
        <v>0</v>
      </c>
      <c r="M25" s="131">
        <f>G25*L25</f>
        <v>0</v>
      </c>
      <c r="N25" s="134">
        <v>21</v>
      </c>
      <c r="O25" s="135">
        <v>4</v>
      </c>
      <c r="P25" s="136" t="s">
        <v>188</v>
      </c>
    </row>
    <row r="26" spans="1:19" s="138" customFormat="1" ht="11.25" customHeight="1" x14ac:dyDescent="0.25">
      <c r="A26" s="137"/>
      <c r="B26" s="137"/>
      <c r="C26" s="137"/>
      <c r="D26" s="138" t="s">
        <v>189</v>
      </c>
      <c r="E26" s="139" t="s">
        <v>212</v>
      </c>
      <c r="G26" s="140">
        <v>12.56</v>
      </c>
      <c r="H26" s="132">
        <v>0</v>
      </c>
      <c r="P26" s="138">
        <v>2</v>
      </c>
      <c r="Q26" s="138" t="s">
        <v>180</v>
      </c>
      <c r="R26" s="138" t="s">
        <v>191</v>
      </c>
      <c r="S26" s="138" t="s">
        <v>181</v>
      </c>
    </row>
    <row r="27" spans="1:19" s="136" customFormat="1" ht="22.5" customHeight="1" x14ac:dyDescent="0.25">
      <c r="A27" s="128">
        <v>7</v>
      </c>
      <c r="B27" s="128" t="s">
        <v>183</v>
      </c>
      <c r="C27" s="128" t="s">
        <v>203</v>
      </c>
      <c r="D27" s="129" t="s">
        <v>213</v>
      </c>
      <c r="E27" s="130" t="s">
        <v>214</v>
      </c>
      <c r="F27" s="128" t="s">
        <v>187</v>
      </c>
      <c r="G27" s="131">
        <v>12.56</v>
      </c>
      <c r="H27" s="132">
        <v>0</v>
      </c>
      <c r="I27" s="132">
        <f>ROUND(G27*H27,2)</f>
        <v>0</v>
      </c>
      <c r="J27" s="133">
        <v>2.5300000000000001E-3</v>
      </c>
      <c r="K27" s="131">
        <f>G27*J27</f>
        <v>3.1776800000000001E-2</v>
      </c>
      <c r="L27" s="133">
        <v>0</v>
      </c>
      <c r="M27" s="131">
        <f>G27*L27</f>
        <v>0</v>
      </c>
      <c r="N27" s="134">
        <v>21</v>
      </c>
      <c r="O27" s="135">
        <v>4</v>
      </c>
      <c r="P27" s="136" t="s">
        <v>188</v>
      </c>
    </row>
    <row r="28" spans="1:19" s="136" customFormat="1" ht="22.5" customHeight="1" x14ac:dyDescent="0.25">
      <c r="A28" s="128">
        <v>8</v>
      </c>
      <c r="B28" s="128" t="s">
        <v>183</v>
      </c>
      <c r="C28" s="128" t="s">
        <v>203</v>
      </c>
      <c r="D28" s="129" t="s">
        <v>215</v>
      </c>
      <c r="E28" s="130" t="s">
        <v>216</v>
      </c>
      <c r="F28" s="128" t="s">
        <v>187</v>
      </c>
      <c r="G28" s="131">
        <v>12.56</v>
      </c>
      <c r="H28" s="132">
        <v>0</v>
      </c>
      <c r="I28" s="132">
        <f>ROUND(G28*H28,2)</f>
        <v>0</v>
      </c>
      <c r="J28" s="133">
        <v>3.0300000000000001E-3</v>
      </c>
      <c r="K28" s="131">
        <f>G28*J28</f>
        <v>3.8056800000000002E-2</v>
      </c>
      <c r="L28" s="133">
        <v>0</v>
      </c>
      <c r="M28" s="131">
        <f>G28*L28</f>
        <v>0</v>
      </c>
      <c r="N28" s="134">
        <v>21</v>
      </c>
      <c r="O28" s="135">
        <v>4</v>
      </c>
      <c r="P28" s="136" t="s">
        <v>188</v>
      </c>
    </row>
    <row r="29" spans="1:19" s="124" customFormat="1" ht="11.25" customHeight="1" x14ac:dyDescent="0.25">
      <c r="B29" s="125" t="s">
        <v>177</v>
      </c>
      <c r="D29" s="124" t="s">
        <v>217</v>
      </c>
      <c r="E29" s="124" t="s">
        <v>218</v>
      </c>
      <c r="H29" s="132">
        <v>0</v>
      </c>
      <c r="I29" s="126">
        <f>SUM(I30:I85)</f>
        <v>0</v>
      </c>
      <c r="K29" s="127">
        <f>SUM(K30:K85)</f>
        <v>6.5642332000000003</v>
      </c>
      <c r="M29" s="127">
        <f>SUM(M30:M85)</f>
        <v>16.803080000000001</v>
      </c>
      <c r="P29" s="124" t="s">
        <v>181</v>
      </c>
    </row>
    <row r="30" spans="1:19" s="136" customFormat="1" ht="11.25" customHeight="1" x14ac:dyDescent="0.25">
      <c r="A30" s="128">
        <v>9</v>
      </c>
      <c r="B30" s="128" t="s">
        <v>183</v>
      </c>
      <c r="C30" s="128" t="s">
        <v>206</v>
      </c>
      <c r="D30" s="129" t="s">
        <v>219</v>
      </c>
      <c r="E30" s="130" t="s">
        <v>220</v>
      </c>
      <c r="F30" s="128" t="s">
        <v>42</v>
      </c>
      <c r="G30" s="131">
        <v>118.5</v>
      </c>
      <c r="H30" s="132">
        <v>0</v>
      </c>
      <c r="I30" s="132">
        <f>ROUND(G30*H30,2)</f>
        <v>0</v>
      </c>
      <c r="J30" s="133">
        <v>0</v>
      </c>
      <c r="K30" s="131">
        <f>G30*J30</f>
        <v>0</v>
      </c>
      <c r="L30" s="133">
        <v>0</v>
      </c>
      <c r="M30" s="131">
        <f>G30*L30</f>
        <v>0</v>
      </c>
      <c r="N30" s="134">
        <v>21</v>
      </c>
      <c r="O30" s="135">
        <v>4</v>
      </c>
      <c r="P30" s="136" t="s">
        <v>188</v>
      </c>
    </row>
    <row r="31" spans="1:19" s="138" customFormat="1" ht="11.25" customHeight="1" x14ac:dyDescent="0.25">
      <c r="A31" s="137"/>
      <c r="B31" s="137"/>
      <c r="C31" s="137"/>
      <c r="D31" s="138" t="s">
        <v>189</v>
      </c>
      <c r="E31" s="139" t="s">
        <v>221</v>
      </c>
      <c r="G31" s="140">
        <v>3.5</v>
      </c>
      <c r="H31" s="132">
        <v>0</v>
      </c>
      <c r="P31" s="138">
        <v>2</v>
      </c>
      <c r="Q31" s="138" t="s">
        <v>180</v>
      </c>
      <c r="R31" s="138" t="s">
        <v>191</v>
      </c>
      <c r="S31" s="138" t="s">
        <v>180</v>
      </c>
    </row>
    <row r="32" spans="1:19" s="138" customFormat="1" ht="11.25" customHeight="1" x14ac:dyDescent="0.25">
      <c r="A32" s="137"/>
      <c r="B32" s="137"/>
      <c r="C32" s="137"/>
      <c r="D32" s="138" t="s">
        <v>189</v>
      </c>
      <c r="E32" s="139" t="s">
        <v>222</v>
      </c>
      <c r="G32" s="140">
        <v>115</v>
      </c>
      <c r="H32" s="132">
        <v>0</v>
      </c>
      <c r="P32" s="138">
        <v>2</v>
      </c>
      <c r="Q32" s="138" t="s">
        <v>180</v>
      </c>
      <c r="R32" s="138" t="s">
        <v>191</v>
      </c>
      <c r="S32" s="138" t="s">
        <v>180</v>
      </c>
    </row>
    <row r="33" spans="1:19" s="150" customFormat="1" ht="11.25" customHeight="1" x14ac:dyDescent="0.25">
      <c r="A33" s="137"/>
      <c r="B33" s="137"/>
      <c r="C33" s="137"/>
      <c r="D33" s="150" t="s">
        <v>189</v>
      </c>
      <c r="E33" s="151" t="s">
        <v>223</v>
      </c>
      <c r="G33" s="152">
        <v>118.5</v>
      </c>
      <c r="H33" s="132">
        <v>0</v>
      </c>
      <c r="P33" s="150">
        <v>2</v>
      </c>
      <c r="Q33" s="150" t="s">
        <v>180</v>
      </c>
      <c r="R33" s="150" t="s">
        <v>191</v>
      </c>
      <c r="S33" s="150" t="s">
        <v>181</v>
      </c>
    </row>
    <row r="34" spans="1:19" s="136" customFormat="1" ht="22.5" customHeight="1" x14ac:dyDescent="0.25">
      <c r="A34" s="128">
        <v>10</v>
      </c>
      <c r="B34" s="128" t="s">
        <v>183</v>
      </c>
      <c r="C34" s="128" t="s">
        <v>224</v>
      </c>
      <c r="D34" s="129" t="s">
        <v>225</v>
      </c>
      <c r="E34" s="130" t="s">
        <v>226</v>
      </c>
      <c r="F34" s="128" t="s">
        <v>42</v>
      </c>
      <c r="G34" s="131">
        <v>325</v>
      </c>
      <c r="H34" s="132">
        <v>0</v>
      </c>
      <c r="I34" s="132">
        <f>ROUND(G34*H34,2)</f>
        <v>0</v>
      </c>
      <c r="J34" s="133">
        <v>0</v>
      </c>
      <c r="K34" s="131">
        <f>G34*J34</f>
        <v>0</v>
      </c>
      <c r="L34" s="133">
        <v>0</v>
      </c>
      <c r="M34" s="131">
        <f>G34*L34</f>
        <v>0</v>
      </c>
      <c r="N34" s="134">
        <v>21</v>
      </c>
      <c r="O34" s="135">
        <v>4</v>
      </c>
      <c r="P34" s="136" t="s">
        <v>188</v>
      </c>
    </row>
    <row r="35" spans="1:19" s="138" customFormat="1" ht="11.25" customHeight="1" x14ac:dyDescent="0.25">
      <c r="A35" s="137"/>
      <c r="B35" s="137"/>
      <c r="C35" s="137"/>
      <c r="D35" s="138" t="s">
        <v>189</v>
      </c>
      <c r="E35" s="139" t="s">
        <v>227</v>
      </c>
      <c r="G35" s="140">
        <v>140</v>
      </c>
      <c r="H35" s="132">
        <v>0</v>
      </c>
      <c r="P35" s="138">
        <v>2</v>
      </c>
      <c r="Q35" s="138" t="s">
        <v>180</v>
      </c>
      <c r="R35" s="138" t="s">
        <v>191</v>
      </c>
      <c r="S35" s="138" t="s">
        <v>180</v>
      </c>
    </row>
    <row r="36" spans="1:19" s="138" customFormat="1" ht="11.25" customHeight="1" x14ac:dyDescent="0.25">
      <c r="A36" s="137"/>
      <c r="B36" s="137"/>
      <c r="C36" s="137"/>
      <c r="D36" s="138" t="s">
        <v>189</v>
      </c>
      <c r="E36" s="139" t="s">
        <v>228</v>
      </c>
      <c r="G36" s="140">
        <v>185</v>
      </c>
      <c r="H36" s="132">
        <v>0</v>
      </c>
      <c r="P36" s="138">
        <v>2</v>
      </c>
      <c r="Q36" s="138" t="s">
        <v>180</v>
      </c>
      <c r="R36" s="138" t="s">
        <v>191</v>
      </c>
      <c r="S36" s="138" t="s">
        <v>180</v>
      </c>
    </row>
    <row r="37" spans="1:19" s="150" customFormat="1" ht="11.25" customHeight="1" x14ac:dyDescent="0.25">
      <c r="A37" s="137"/>
      <c r="B37" s="137"/>
      <c r="C37" s="137"/>
      <c r="D37" s="150" t="s">
        <v>189</v>
      </c>
      <c r="E37" s="151" t="s">
        <v>223</v>
      </c>
      <c r="G37" s="152">
        <v>325</v>
      </c>
      <c r="H37" s="132">
        <v>0</v>
      </c>
      <c r="P37" s="150">
        <v>2</v>
      </c>
      <c r="Q37" s="150" t="s">
        <v>180</v>
      </c>
      <c r="R37" s="150" t="s">
        <v>191</v>
      </c>
      <c r="S37" s="150" t="s">
        <v>181</v>
      </c>
    </row>
    <row r="38" spans="1:19" s="136" customFormat="1" ht="22.5" customHeight="1" x14ac:dyDescent="0.25">
      <c r="A38" s="128">
        <v>11</v>
      </c>
      <c r="B38" s="128" t="s">
        <v>183</v>
      </c>
      <c r="C38" s="128" t="s">
        <v>224</v>
      </c>
      <c r="D38" s="129" t="s">
        <v>229</v>
      </c>
      <c r="E38" s="130" t="s">
        <v>230</v>
      </c>
      <c r="F38" s="128" t="s">
        <v>42</v>
      </c>
      <c r="G38" s="131">
        <v>9750</v>
      </c>
      <c r="H38" s="132">
        <v>0</v>
      </c>
      <c r="I38" s="132">
        <f>ROUND(G38*H38,2)</f>
        <v>0</v>
      </c>
      <c r="J38" s="133">
        <v>0</v>
      </c>
      <c r="K38" s="131">
        <f>G38*J38</f>
        <v>0</v>
      </c>
      <c r="L38" s="133">
        <v>0</v>
      </c>
      <c r="M38" s="131">
        <f>G38*L38</f>
        <v>0</v>
      </c>
      <c r="N38" s="134">
        <v>21</v>
      </c>
      <c r="O38" s="135">
        <v>4</v>
      </c>
      <c r="P38" s="136" t="s">
        <v>188</v>
      </c>
    </row>
    <row r="39" spans="1:19" s="138" customFormat="1" ht="11.25" customHeight="1" x14ac:dyDescent="0.25">
      <c r="A39" s="137"/>
      <c r="B39" s="137"/>
      <c r="C39" s="137"/>
      <c r="D39" s="138" t="s">
        <v>189</v>
      </c>
      <c r="E39" s="139" t="s">
        <v>231</v>
      </c>
      <c r="G39" s="140">
        <v>9750</v>
      </c>
      <c r="H39" s="132">
        <v>0</v>
      </c>
      <c r="P39" s="138">
        <v>2</v>
      </c>
      <c r="Q39" s="138" t="s">
        <v>180</v>
      </c>
      <c r="R39" s="138" t="s">
        <v>191</v>
      </c>
      <c r="S39" s="138" t="s">
        <v>181</v>
      </c>
    </row>
    <row r="40" spans="1:19" s="136" customFormat="1" ht="22.5" customHeight="1" x14ac:dyDescent="0.25">
      <c r="A40" s="128">
        <v>12</v>
      </c>
      <c r="B40" s="128" t="s">
        <v>183</v>
      </c>
      <c r="C40" s="128" t="s">
        <v>224</v>
      </c>
      <c r="D40" s="129" t="s">
        <v>232</v>
      </c>
      <c r="E40" s="130" t="s">
        <v>233</v>
      </c>
      <c r="F40" s="128" t="s">
        <v>42</v>
      </c>
      <c r="G40" s="131">
        <v>325</v>
      </c>
      <c r="H40" s="132">
        <v>0</v>
      </c>
      <c r="I40" s="132">
        <f>ROUND(G40*H40,2)</f>
        <v>0</v>
      </c>
      <c r="J40" s="133">
        <v>0</v>
      </c>
      <c r="K40" s="131">
        <f>G40*J40</f>
        <v>0</v>
      </c>
      <c r="L40" s="133">
        <v>0</v>
      </c>
      <c r="M40" s="131">
        <f>G40*L40</f>
        <v>0</v>
      </c>
      <c r="N40" s="134">
        <v>21</v>
      </c>
      <c r="O40" s="135">
        <v>4</v>
      </c>
      <c r="P40" s="136" t="s">
        <v>188</v>
      </c>
    </row>
    <row r="41" spans="1:19" s="136" customFormat="1" ht="11.25" customHeight="1" x14ac:dyDescent="0.25">
      <c r="A41" s="128">
        <v>13</v>
      </c>
      <c r="B41" s="128" t="s">
        <v>183</v>
      </c>
      <c r="C41" s="128" t="s">
        <v>206</v>
      </c>
      <c r="D41" s="129" t="s">
        <v>234</v>
      </c>
      <c r="E41" s="130" t="s">
        <v>235</v>
      </c>
      <c r="F41" s="128" t="s">
        <v>42</v>
      </c>
      <c r="G41" s="131">
        <v>118.5</v>
      </c>
      <c r="H41" s="132">
        <v>0</v>
      </c>
      <c r="I41" s="132">
        <f>ROUND(G41*H41,2)</f>
        <v>0</v>
      </c>
      <c r="J41" s="133">
        <v>0</v>
      </c>
      <c r="K41" s="131">
        <f>G41*J41</f>
        <v>0</v>
      </c>
      <c r="L41" s="133">
        <v>0</v>
      </c>
      <c r="M41" s="131">
        <f>G41*L41</f>
        <v>0</v>
      </c>
      <c r="N41" s="134">
        <v>21</v>
      </c>
      <c r="O41" s="135">
        <v>4</v>
      </c>
      <c r="P41" s="136" t="s">
        <v>188</v>
      </c>
    </row>
    <row r="42" spans="1:19" s="153" customFormat="1" ht="11.25" customHeight="1" x14ac:dyDescent="0.25">
      <c r="A42" s="137"/>
      <c r="B42" s="137"/>
      <c r="C42" s="137"/>
      <c r="D42" s="153" t="s">
        <v>189</v>
      </c>
      <c r="E42" s="154" t="s">
        <v>236</v>
      </c>
      <c r="G42" s="155">
        <v>0</v>
      </c>
      <c r="H42" s="132">
        <v>0</v>
      </c>
      <c r="P42" s="153">
        <v>2</v>
      </c>
      <c r="Q42" s="153" t="s">
        <v>180</v>
      </c>
      <c r="R42" s="153" t="s">
        <v>191</v>
      </c>
      <c r="S42" s="153" t="s">
        <v>180</v>
      </c>
    </row>
    <row r="43" spans="1:19" s="138" customFormat="1" ht="11.25" customHeight="1" x14ac:dyDescent="0.25">
      <c r="A43" s="137"/>
      <c r="B43" s="137"/>
      <c r="C43" s="137"/>
      <c r="D43" s="138" t="s">
        <v>189</v>
      </c>
      <c r="E43" s="139" t="s">
        <v>237</v>
      </c>
      <c r="G43" s="140">
        <v>3.5</v>
      </c>
      <c r="H43" s="132">
        <v>0</v>
      </c>
      <c r="P43" s="138">
        <v>2</v>
      </c>
      <c r="Q43" s="138" t="s">
        <v>180</v>
      </c>
      <c r="R43" s="138" t="s">
        <v>191</v>
      </c>
      <c r="S43" s="138" t="s">
        <v>180</v>
      </c>
    </row>
    <row r="44" spans="1:19" s="138" customFormat="1" ht="11.25" customHeight="1" x14ac:dyDescent="0.25">
      <c r="A44" s="137"/>
      <c r="B44" s="137"/>
      <c r="C44" s="137"/>
      <c r="D44" s="138" t="s">
        <v>189</v>
      </c>
      <c r="E44" s="139" t="s">
        <v>238</v>
      </c>
      <c r="G44" s="140">
        <v>115</v>
      </c>
      <c r="H44" s="132">
        <v>0</v>
      </c>
      <c r="P44" s="138">
        <v>2</v>
      </c>
      <c r="Q44" s="138" t="s">
        <v>180</v>
      </c>
      <c r="R44" s="138" t="s">
        <v>191</v>
      </c>
      <c r="S44" s="138" t="s">
        <v>180</v>
      </c>
    </row>
    <row r="45" spans="1:19" s="150" customFormat="1" ht="11.25" customHeight="1" x14ac:dyDescent="0.25">
      <c r="A45" s="137"/>
      <c r="B45" s="137"/>
      <c r="C45" s="137"/>
      <c r="D45" s="150" t="s">
        <v>189</v>
      </c>
      <c r="E45" s="151" t="s">
        <v>223</v>
      </c>
      <c r="G45" s="152">
        <v>118.5</v>
      </c>
      <c r="H45" s="132">
        <v>0</v>
      </c>
      <c r="P45" s="150">
        <v>2</v>
      </c>
      <c r="Q45" s="150" t="s">
        <v>180</v>
      </c>
      <c r="R45" s="150" t="s">
        <v>191</v>
      </c>
      <c r="S45" s="150" t="s">
        <v>181</v>
      </c>
    </row>
    <row r="46" spans="1:19" s="136" customFormat="1" ht="22.5" customHeight="1" x14ac:dyDescent="0.25">
      <c r="A46" s="128">
        <v>14</v>
      </c>
      <c r="B46" s="128" t="s">
        <v>183</v>
      </c>
      <c r="C46" s="128" t="s">
        <v>206</v>
      </c>
      <c r="D46" s="129" t="s">
        <v>239</v>
      </c>
      <c r="E46" s="130" t="s">
        <v>240</v>
      </c>
      <c r="F46" s="128" t="s">
        <v>3</v>
      </c>
      <c r="G46" s="131">
        <v>2</v>
      </c>
      <c r="H46" s="132">
        <v>0</v>
      </c>
      <c r="I46" s="132">
        <f>ROUND(G46*H46,2)</f>
        <v>0</v>
      </c>
      <c r="J46" s="133">
        <v>0</v>
      </c>
      <c r="K46" s="131">
        <f>G46*J46</f>
        <v>0</v>
      </c>
      <c r="L46" s="133">
        <v>0</v>
      </c>
      <c r="M46" s="131">
        <f>G46*L46</f>
        <v>0</v>
      </c>
      <c r="N46" s="134">
        <v>21</v>
      </c>
      <c r="O46" s="135">
        <v>4</v>
      </c>
      <c r="P46" s="136" t="s">
        <v>188</v>
      </c>
    </row>
    <row r="47" spans="1:19" s="138" customFormat="1" ht="11.25" customHeight="1" x14ac:dyDescent="0.25">
      <c r="A47" s="137"/>
      <c r="B47" s="137"/>
      <c r="C47" s="137"/>
      <c r="D47" s="138" t="s">
        <v>189</v>
      </c>
      <c r="E47" s="139" t="s">
        <v>241</v>
      </c>
      <c r="G47" s="140">
        <v>2</v>
      </c>
      <c r="H47" s="132">
        <v>0</v>
      </c>
      <c r="P47" s="138">
        <v>2</v>
      </c>
      <c r="Q47" s="138" t="s">
        <v>180</v>
      </c>
      <c r="R47" s="138" t="s">
        <v>191</v>
      </c>
      <c r="S47" s="138" t="s">
        <v>181</v>
      </c>
    </row>
    <row r="48" spans="1:19" s="136" customFormat="1" ht="22.5" customHeight="1" x14ac:dyDescent="0.25">
      <c r="A48" s="128">
        <v>15</v>
      </c>
      <c r="B48" s="128" t="s">
        <v>183</v>
      </c>
      <c r="C48" s="128" t="s">
        <v>206</v>
      </c>
      <c r="D48" s="129" t="s">
        <v>242</v>
      </c>
      <c r="E48" s="130" t="s">
        <v>243</v>
      </c>
      <c r="F48" s="128" t="s">
        <v>3</v>
      </c>
      <c r="G48" s="131">
        <v>1</v>
      </c>
      <c r="H48" s="132">
        <v>0</v>
      </c>
      <c r="I48" s="132">
        <f>ROUND(G48*H48,2)</f>
        <v>0</v>
      </c>
      <c r="J48" s="133">
        <v>0</v>
      </c>
      <c r="K48" s="131">
        <f>G48*J48</f>
        <v>0</v>
      </c>
      <c r="L48" s="133">
        <v>0</v>
      </c>
      <c r="M48" s="131">
        <f>G48*L48</f>
        <v>0</v>
      </c>
      <c r="N48" s="134">
        <v>21</v>
      </c>
      <c r="O48" s="135">
        <v>4</v>
      </c>
      <c r="P48" s="136" t="s">
        <v>188</v>
      </c>
    </row>
    <row r="49" spans="1:19" s="138" customFormat="1" ht="11.25" customHeight="1" x14ac:dyDescent="0.25">
      <c r="A49" s="137"/>
      <c r="B49" s="137"/>
      <c r="C49" s="137"/>
      <c r="D49" s="138" t="s">
        <v>189</v>
      </c>
      <c r="E49" s="139" t="s">
        <v>244</v>
      </c>
      <c r="G49" s="140">
        <v>1</v>
      </c>
      <c r="H49" s="132">
        <v>0</v>
      </c>
      <c r="P49" s="138">
        <v>2</v>
      </c>
      <c r="Q49" s="138" t="s">
        <v>180</v>
      </c>
      <c r="R49" s="138" t="s">
        <v>191</v>
      </c>
      <c r="S49" s="138" t="s">
        <v>181</v>
      </c>
    </row>
    <row r="50" spans="1:19" s="136" customFormat="1" ht="22.5" customHeight="1" x14ac:dyDescent="0.25">
      <c r="A50" s="128">
        <v>16</v>
      </c>
      <c r="B50" s="128" t="s">
        <v>183</v>
      </c>
      <c r="C50" s="128" t="s">
        <v>203</v>
      </c>
      <c r="D50" s="129" t="s">
        <v>245</v>
      </c>
      <c r="E50" s="130" t="s">
        <v>246</v>
      </c>
      <c r="F50" s="128" t="s">
        <v>42</v>
      </c>
      <c r="G50" s="131">
        <v>78.5</v>
      </c>
      <c r="H50" s="132">
        <v>0</v>
      </c>
      <c r="I50" s="132">
        <f>ROUND(G50*H50,2)</f>
        <v>0</v>
      </c>
      <c r="J50" s="133">
        <v>0</v>
      </c>
      <c r="K50" s="131">
        <f>G50*J50</f>
        <v>0</v>
      </c>
      <c r="L50" s="133">
        <v>0</v>
      </c>
      <c r="M50" s="131">
        <f>G50*L50</f>
        <v>0</v>
      </c>
      <c r="N50" s="134">
        <v>21</v>
      </c>
      <c r="O50" s="135">
        <v>4</v>
      </c>
      <c r="P50" s="136" t="s">
        <v>188</v>
      </c>
    </row>
    <row r="51" spans="1:19" s="136" customFormat="1" ht="11.25" customHeight="1" x14ac:dyDescent="0.25">
      <c r="A51" s="128">
        <v>17</v>
      </c>
      <c r="B51" s="128" t="s">
        <v>183</v>
      </c>
      <c r="C51" s="128" t="s">
        <v>247</v>
      </c>
      <c r="D51" s="129" t="s">
        <v>248</v>
      </c>
      <c r="E51" s="130" t="s">
        <v>249</v>
      </c>
      <c r="F51" s="128" t="s">
        <v>187</v>
      </c>
      <c r="G51" s="131">
        <v>0.6</v>
      </c>
      <c r="H51" s="132">
        <v>0</v>
      </c>
      <c r="I51" s="132">
        <f>ROUND(G51*H51,2)</f>
        <v>0</v>
      </c>
      <c r="J51" s="133">
        <v>0</v>
      </c>
      <c r="K51" s="131">
        <f>G51*J51</f>
        <v>0</v>
      </c>
      <c r="L51" s="133">
        <v>2</v>
      </c>
      <c r="M51" s="131">
        <f>G51*L51</f>
        <v>1.2</v>
      </c>
      <c r="N51" s="134">
        <v>21</v>
      </c>
      <c r="O51" s="135">
        <v>4</v>
      </c>
      <c r="P51" s="136" t="s">
        <v>188</v>
      </c>
    </row>
    <row r="52" spans="1:19" s="138" customFormat="1" ht="11.25" customHeight="1" x14ac:dyDescent="0.25">
      <c r="A52" s="137"/>
      <c r="B52" s="137"/>
      <c r="C52" s="137"/>
      <c r="D52" s="138" t="s">
        <v>189</v>
      </c>
      <c r="E52" s="139" t="s">
        <v>250</v>
      </c>
      <c r="G52" s="140">
        <v>0.6</v>
      </c>
      <c r="H52" s="132">
        <v>0</v>
      </c>
      <c r="P52" s="138">
        <v>2</v>
      </c>
      <c r="Q52" s="138" t="s">
        <v>180</v>
      </c>
      <c r="R52" s="138" t="s">
        <v>191</v>
      </c>
      <c r="S52" s="138" t="s">
        <v>181</v>
      </c>
    </row>
    <row r="53" spans="1:19" s="136" customFormat="1" ht="11.25" customHeight="1" x14ac:dyDescent="0.25">
      <c r="A53" s="128">
        <v>18</v>
      </c>
      <c r="B53" s="128" t="s">
        <v>183</v>
      </c>
      <c r="C53" s="128" t="s">
        <v>251</v>
      </c>
      <c r="D53" s="129" t="s">
        <v>252</v>
      </c>
      <c r="E53" s="130" t="s">
        <v>253</v>
      </c>
      <c r="F53" s="128" t="s">
        <v>9</v>
      </c>
      <c r="G53" s="131">
        <v>1.26</v>
      </c>
      <c r="H53" s="132">
        <v>0</v>
      </c>
      <c r="I53" s="132">
        <f>ROUND(G53*H53,2)</f>
        <v>0</v>
      </c>
      <c r="J53" s="133">
        <v>4.1700000000000001E-3</v>
      </c>
      <c r="K53" s="131">
        <f>G53*J53</f>
        <v>5.2542000000000005E-3</v>
      </c>
      <c r="L53" s="133">
        <v>0.28299999999999997</v>
      </c>
      <c r="M53" s="131">
        <f>G53*L53</f>
        <v>0.35657999999999995</v>
      </c>
      <c r="N53" s="134">
        <v>21</v>
      </c>
      <c r="O53" s="135">
        <v>4</v>
      </c>
      <c r="P53" s="136" t="s">
        <v>188</v>
      </c>
    </row>
    <row r="54" spans="1:19" s="138" customFormat="1" ht="11.25" customHeight="1" x14ac:dyDescent="0.25">
      <c r="A54" s="137"/>
      <c r="B54" s="137"/>
      <c r="C54" s="137"/>
      <c r="D54" s="138" t="s">
        <v>189</v>
      </c>
      <c r="E54" s="139" t="s">
        <v>254</v>
      </c>
      <c r="G54" s="140">
        <v>1.26</v>
      </c>
      <c r="H54" s="132">
        <v>0</v>
      </c>
      <c r="P54" s="138">
        <v>2</v>
      </c>
      <c r="Q54" s="138" t="s">
        <v>180</v>
      </c>
      <c r="R54" s="138" t="s">
        <v>191</v>
      </c>
      <c r="S54" s="138" t="s">
        <v>181</v>
      </c>
    </row>
    <row r="55" spans="1:19" s="136" customFormat="1" ht="11.25" customHeight="1" x14ac:dyDescent="0.25">
      <c r="A55" s="128">
        <v>19</v>
      </c>
      <c r="B55" s="128" t="s">
        <v>183</v>
      </c>
      <c r="C55" s="128" t="s">
        <v>251</v>
      </c>
      <c r="D55" s="129" t="s">
        <v>255</v>
      </c>
      <c r="E55" s="130" t="s">
        <v>256</v>
      </c>
      <c r="F55" s="128" t="s">
        <v>9</v>
      </c>
      <c r="G55" s="131">
        <v>0.3</v>
      </c>
      <c r="H55" s="132">
        <v>0</v>
      </c>
      <c r="I55" s="132">
        <f>ROUND(G55*H55,2)</f>
        <v>0</v>
      </c>
      <c r="J55" s="133">
        <v>8.9300000000000004E-3</v>
      </c>
      <c r="K55" s="131">
        <f>G55*J55</f>
        <v>2.679E-3</v>
      </c>
      <c r="L55" s="133">
        <v>0.78500000000000003</v>
      </c>
      <c r="M55" s="131">
        <f>G55*L55</f>
        <v>0.23549999999999999</v>
      </c>
      <c r="N55" s="134">
        <v>21</v>
      </c>
      <c r="O55" s="135">
        <v>4</v>
      </c>
      <c r="P55" s="136" t="s">
        <v>188</v>
      </c>
    </row>
    <row r="56" spans="1:19" s="138" customFormat="1" ht="11.25" customHeight="1" x14ac:dyDescent="0.25">
      <c r="A56" s="137"/>
      <c r="B56" s="137"/>
      <c r="C56" s="137"/>
      <c r="D56" s="138" t="s">
        <v>189</v>
      </c>
      <c r="E56" s="139" t="s">
        <v>257</v>
      </c>
      <c r="G56" s="140">
        <v>0.3</v>
      </c>
      <c r="H56" s="132">
        <v>0</v>
      </c>
      <c r="P56" s="138">
        <v>2</v>
      </c>
      <c r="Q56" s="138" t="s">
        <v>180</v>
      </c>
      <c r="R56" s="138" t="s">
        <v>191</v>
      </c>
      <c r="S56" s="138" t="s">
        <v>181</v>
      </c>
    </row>
    <row r="57" spans="1:19" s="136" customFormat="1" ht="22.5" customHeight="1" x14ac:dyDescent="0.25">
      <c r="A57" s="128">
        <v>20</v>
      </c>
      <c r="B57" s="128" t="s">
        <v>183</v>
      </c>
      <c r="C57" s="128" t="s">
        <v>247</v>
      </c>
      <c r="D57" s="129" t="s">
        <v>258</v>
      </c>
      <c r="E57" s="130" t="s">
        <v>259</v>
      </c>
      <c r="F57" s="128" t="s">
        <v>42</v>
      </c>
      <c r="G57" s="131">
        <v>10</v>
      </c>
      <c r="H57" s="132">
        <v>0</v>
      </c>
      <c r="I57" s="132">
        <f>ROUND(G57*H57,2)</f>
        <v>0</v>
      </c>
      <c r="J57" s="133">
        <v>0</v>
      </c>
      <c r="K57" s="131">
        <f>G57*J57</f>
        <v>0</v>
      </c>
      <c r="L57" s="133">
        <v>5.8999999999999997E-2</v>
      </c>
      <c r="M57" s="131">
        <f>G57*L57</f>
        <v>0.59</v>
      </c>
      <c r="N57" s="134">
        <v>21</v>
      </c>
      <c r="O57" s="135">
        <v>4</v>
      </c>
      <c r="P57" s="136" t="s">
        <v>188</v>
      </c>
    </row>
    <row r="58" spans="1:19" s="138" customFormat="1" ht="11.25" customHeight="1" x14ac:dyDescent="0.25">
      <c r="A58" s="137"/>
      <c r="B58" s="137"/>
      <c r="C58" s="137"/>
      <c r="D58" s="138" t="s">
        <v>189</v>
      </c>
      <c r="E58" s="139" t="s">
        <v>260</v>
      </c>
      <c r="G58" s="140">
        <v>10</v>
      </c>
      <c r="H58" s="132">
        <v>0</v>
      </c>
      <c r="P58" s="138">
        <v>2</v>
      </c>
      <c r="Q58" s="138" t="s">
        <v>180</v>
      </c>
      <c r="R58" s="138" t="s">
        <v>191</v>
      </c>
      <c r="S58" s="138" t="s">
        <v>181</v>
      </c>
    </row>
    <row r="59" spans="1:19" s="138" customFormat="1" ht="11.25" customHeight="1" x14ac:dyDescent="0.25">
      <c r="A59" s="137">
        <v>21</v>
      </c>
      <c r="B59" s="137"/>
      <c r="C59" s="137"/>
      <c r="E59" s="139" t="s">
        <v>261</v>
      </c>
      <c r="G59" s="140"/>
      <c r="H59" s="132">
        <v>0</v>
      </c>
    </row>
    <row r="60" spans="1:19" s="138" customFormat="1" ht="11.25" customHeight="1" x14ac:dyDescent="0.25">
      <c r="A60" s="137"/>
      <c r="B60" s="137"/>
      <c r="C60" s="137"/>
      <c r="E60" s="139"/>
      <c r="G60" s="140"/>
      <c r="H60" s="132">
        <v>0</v>
      </c>
    </row>
    <row r="61" spans="1:19" s="136" customFormat="1" ht="11.25" customHeight="1" x14ac:dyDescent="0.25">
      <c r="A61" s="128">
        <v>22</v>
      </c>
      <c r="B61" s="128" t="s">
        <v>183</v>
      </c>
      <c r="C61" s="128" t="s">
        <v>251</v>
      </c>
      <c r="D61" s="129" t="s">
        <v>262</v>
      </c>
      <c r="E61" s="130" t="s">
        <v>263</v>
      </c>
      <c r="F61" s="128" t="s">
        <v>42</v>
      </c>
      <c r="G61" s="131">
        <v>140</v>
      </c>
      <c r="H61" s="132">
        <v>0</v>
      </c>
      <c r="I61" s="132">
        <f>ROUND(G61*H61,2)</f>
        <v>0</v>
      </c>
      <c r="J61" s="133">
        <v>0</v>
      </c>
      <c r="K61" s="131">
        <f>G61*J61</f>
        <v>0</v>
      </c>
      <c r="L61" s="133">
        <v>6.6000000000000003E-2</v>
      </c>
      <c r="M61" s="131">
        <f>G61*L61</f>
        <v>9.24</v>
      </c>
      <c r="N61" s="134">
        <v>21</v>
      </c>
      <c r="O61" s="135">
        <v>4</v>
      </c>
      <c r="P61" s="136" t="s">
        <v>188</v>
      </c>
    </row>
    <row r="62" spans="1:19" s="138" customFormat="1" ht="11.25" customHeight="1" x14ac:dyDescent="0.25">
      <c r="A62" s="137"/>
      <c r="B62" s="137"/>
      <c r="C62" s="137"/>
      <c r="D62" s="138" t="s">
        <v>189</v>
      </c>
      <c r="E62" s="139" t="s">
        <v>264</v>
      </c>
      <c r="G62" s="140">
        <v>140</v>
      </c>
      <c r="H62" s="132">
        <v>0</v>
      </c>
      <c r="P62" s="138">
        <v>2</v>
      </c>
      <c r="Q62" s="138" t="s">
        <v>180</v>
      </c>
      <c r="R62" s="138" t="s">
        <v>191</v>
      </c>
      <c r="S62" s="138" t="s">
        <v>181</v>
      </c>
    </row>
    <row r="63" spans="1:19" s="136" customFormat="1" ht="11.25" customHeight="1" x14ac:dyDescent="0.25">
      <c r="A63" s="128">
        <v>23</v>
      </c>
      <c r="B63" s="128" t="s">
        <v>183</v>
      </c>
      <c r="C63" s="128" t="s">
        <v>251</v>
      </c>
      <c r="D63" s="129" t="s">
        <v>265</v>
      </c>
      <c r="E63" s="130" t="s">
        <v>266</v>
      </c>
      <c r="F63" s="128" t="s">
        <v>42</v>
      </c>
      <c r="G63" s="131">
        <v>78.5</v>
      </c>
      <c r="H63" s="132">
        <v>0</v>
      </c>
      <c r="I63" s="132">
        <f>ROUND(G63*H63,2)</f>
        <v>0</v>
      </c>
      <c r="J63" s="133">
        <v>0</v>
      </c>
      <c r="K63" s="131">
        <f>G63*J63</f>
        <v>0</v>
      </c>
      <c r="L63" s="133">
        <v>6.6000000000000003E-2</v>
      </c>
      <c r="M63" s="131">
        <f>G63*L63</f>
        <v>5.181</v>
      </c>
      <c r="N63" s="134">
        <v>21</v>
      </c>
      <c r="O63" s="135">
        <v>4</v>
      </c>
      <c r="P63" s="136" t="s">
        <v>188</v>
      </c>
    </row>
    <row r="64" spans="1:19" s="138" customFormat="1" ht="11.25" customHeight="1" x14ac:dyDescent="0.25">
      <c r="A64" s="137"/>
      <c r="B64" s="137"/>
      <c r="C64" s="137"/>
      <c r="D64" s="138" t="s">
        <v>189</v>
      </c>
      <c r="E64" s="139" t="s">
        <v>267</v>
      </c>
      <c r="G64" s="140">
        <v>78.5</v>
      </c>
      <c r="H64" s="132">
        <v>0</v>
      </c>
      <c r="P64" s="138">
        <v>2</v>
      </c>
      <c r="Q64" s="138" t="s">
        <v>180</v>
      </c>
      <c r="R64" s="138" t="s">
        <v>191</v>
      </c>
      <c r="S64" s="138" t="s">
        <v>181</v>
      </c>
    </row>
    <row r="65" spans="1:19" s="136" customFormat="1" ht="11.25" customHeight="1" x14ac:dyDescent="0.25">
      <c r="A65" s="128">
        <v>24</v>
      </c>
      <c r="B65" s="128"/>
      <c r="C65" s="128"/>
      <c r="D65" s="129"/>
      <c r="E65" s="130" t="s">
        <v>268</v>
      </c>
      <c r="F65" s="128"/>
      <c r="G65" s="131"/>
      <c r="H65" s="132">
        <v>0</v>
      </c>
      <c r="I65" s="132"/>
      <c r="J65" s="133"/>
      <c r="K65" s="131"/>
      <c r="L65" s="133"/>
      <c r="M65" s="131"/>
      <c r="N65" s="134"/>
      <c r="O65" s="135">
        <v>4</v>
      </c>
      <c r="P65" s="136" t="s">
        <v>188</v>
      </c>
    </row>
    <row r="66" spans="1:19" s="138" customFormat="1" ht="11.25" customHeight="1" x14ac:dyDescent="0.25">
      <c r="A66" s="137"/>
      <c r="B66" s="137"/>
      <c r="C66" s="137"/>
      <c r="E66" s="139"/>
      <c r="G66" s="140"/>
      <c r="H66" s="132">
        <v>0</v>
      </c>
      <c r="P66" s="138">
        <v>2</v>
      </c>
      <c r="Q66" s="138" t="s">
        <v>180</v>
      </c>
      <c r="R66" s="138" t="s">
        <v>191</v>
      </c>
      <c r="S66" s="138" t="s">
        <v>181</v>
      </c>
    </row>
    <row r="67" spans="1:19" s="136" customFormat="1" ht="11.25" customHeight="1" x14ac:dyDescent="0.25">
      <c r="A67" s="128">
        <v>25</v>
      </c>
      <c r="B67" s="128" t="s">
        <v>183</v>
      </c>
      <c r="C67" s="128" t="s">
        <v>251</v>
      </c>
      <c r="D67" s="129" t="s">
        <v>269</v>
      </c>
      <c r="E67" s="130" t="s">
        <v>270</v>
      </c>
      <c r="F67" s="128" t="s">
        <v>42</v>
      </c>
      <c r="G67" s="131">
        <v>228.5</v>
      </c>
      <c r="H67" s="132">
        <v>0</v>
      </c>
      <c r="I67" s="132">
        <f>ROUND(G67*H67,2)</f>
        <v>0</v>
      </c>
      <c r="J67" s="133">
        <v>0</v>
      </c>
      <c r="K67" s="131">
        <f>G67*J67</f>
        <v>0</v>
      </c>
      <c r="L67" s="133">
        <v>0</v>
      </c>
      <c r="M67" s="131">
        <f>G67*L67</f>
        <v>0</v>
      </c>
      <c r="N67" s="134">
        <v>21</v>
      </c>
      <c r="O67" s="135">
        <v>4</v>
      </c>
      <c r="P67" s="136" t="s">
        <v>188</v>
      </c>
    </row>
    <row r="68" spans="1:19" s="138" customFormat="1" ht="11.25" customHeight="1" x14ac:dyDescent="0.25">
      <c r="A68" s="137"/>
      <c r="B68" s="137"/>
      <c r="C68" s="137"/>
      <c r="D68" s="138" t="s">
        <v>189</v>
      </c>
      <c r="E68" s="139" t="s">
        <v>271</v>
      </c>
      <c r="G68" s="140">
        <v>78.5</v>
      </c>
      <c r="H68" s="132">
        <v>0</v>
      </c>
      <c r="P68" s="138">
        <v>2</v>
      </c>
      <c r="Q68" s="138" t="s">
        <v>180</v>
      </c>
      <c r="R68" s="138" t="s">
        <v>191</v>
      </c>
      <c r="S68" s="138" t="s">
        <v>180</v>
      </c>
    </row>
    <row r="69" spans="1:19" s="138" customFormat="1" ht="11.25" customHeight="1" x14ac:dyDescent="0.25">
      <c r="A69" s="137"/>
      <c r="B69" s="137"/>
      <c r="C69" s="137"/>
      <c r="D69" s="138" t="s">
        <v>189</v>
      </c>
      <c r="E69" s="139" t="s">
        <v>272</v>
      </c>
      <c r="G69" s="140">
        <v>140</v>
      </c>
      <c r="H69" s="132">
        <v>0</v>
      </c>
      <c r="P69" s="138">
        <v>2</v>
      </c>
      <c r="Q69" s="138" t="s">
        <v>180</v>
      </c>
      <c r="R69" s="138" t="s">
        <v>191</v>
      </c>
      <c r="S69" s="138" t="s">
        <v>180</v>
      </c>
    </row>
    <row r="70" spans="1:19" s="138" customFormat="1" ht="11.25" customHeight="1" x14ac:dyDescent="0.25">
      <c r="A70" s="137"/>
      <c r="B70" s="137"/>
      <c r="C70" s="137"/>
      <c r="D70" s="138" t="s">
        <v>189</v>
      </c>
      <c r="E70" s="139" t="s">
        <v>273</v>
      </c>
      <c r="G70" s="140">
        <v>10</v>
      </c>
      <c r="H70" s="132">
        <v>0</v>
      </c>
      <c r="P70" s="138">
        <v>2</v>
      </c>
      <c r="Q70" s="138" t="s">
        <v>180</v>
      </c>
      <c r="R70" s="138" t="s">
        <v>191</v>
      </c>
      <c r="S70" s="138" t="s">
        <v>180</v>
      </c>
    </row>
    <row r="71" spans="1:19" s="150" customFormat="1" ht="11.25" customHeight="1" x14ac:dyDescent="0.25">
      <c r="A71" s="137"/>
      <c r="B71" s="137"/>
      <c r="C71" s="137"/>
      <c r="D71" s="150" t="s">
        <v>189</v>
      </c>
      <c r="E71" s="151" t="s">
        <v>223</v>
      </c>
      <c r="G71" s="152">
        <v>228.5</v>
      </c>
      <c r="H71" s="132">
        <v>0</v>
      </c>
      <c r="P71" s="150">
        <v>2</v>
      </c>
      <c r="Q71" s="150" t="s">
        <v>180</v>
      </c>
      <c r="R71" s="150" t="s">
        <v>191</v>
      </c>
      <c r="S71" s="150" t="s">
        <v>181</v>
      </c>
    </row>
    <row r="72" spans="1:19" s="136" customFormat="1" ht="22.5" customHeight="1" x14ac:dyDescent="0.25">
      <c r="A72" s="128">
        <v>26</v>
      </c>
      <c r="B72" s="128" t="s">
        <v>183</v>
      </c>
      <c r="C72" s="128" t="s">
        <v>251</v>
      </c>
      <c r="D72" s="129" t="s">
        <v>274</v>
      </c>
      <c r="E72" s="130" t="s">
        <v>275</v>
      </c>
      <c r="F72" s="128" t="s">
        <v>42</v>
      </c>
      <c r="G72" s="131">
        <v>140</v>
      </c>
      <c r="H72" s="132">
        <v>0</v>
      </c>
      <c r="I72" s="132">
        <f>ROUND(G72*H72,2)</f>
        <v>0</v>
      </c>
      <c r="J72" s="133">
        <v>3.8850000000000003E-2</v>
      </c>
      <c r="K72" s="131">
        <f>G72*J72</f>
        <v>5.4390000000000001</v>
      </c>
      <c r="L72" s="133">
        <v>0</v>
      </c>
      <c r="M72" s="131">
        <f>G72*L72</f>
        <v>0</v>
      </c>
      <c r="N72" s="134">
        <v>21</v>
      </c>
      <c r="O72" s="135">
        <v>4</v>
      </c>
      <c r="P72" s="136" t="s">
        <v>188</v>
      </c>
    </row>
    <row r="73" spans="1:19" s="136" customFormat="1" ht="11.25" customHeight="1" x14ac:dyDescent="0.25">
      <c r="A73" s="128">
        <v>27</v>
      </c>
      <c r="B73" s="128" t="s">
        <v>183</v>
      </c>
      <c r="C73" s="128" t="s">
        <v>251</v>
      </c>
      <c r="D73" s="129" t="s">
        <v>276</v>
      </c>
      <c r="E73" s="130" t="s">
        <v>277</v>
      </c>
      <c r="F73" s="128" t="s">
        <v>42</v>
      </c>
      <c r="G73" s="131">
        <v>140</v>
      </c>
      <c r="H73" s="132">
        <v>0</v>
      </c>
      <c r="I73" s="132">
        <f>ROUND(G73*H73,2)</f>
        <v>0</v>
      </c>
      <c r="J73" s="133">
        <v>5.3400000000000001E-3</v>
      </c>
      <c r="K73" s="131">
        <f>G73*J73</f>
        <v>0.74760000000000004</v>
      </c>
      <c r="L73" s="133">
        <v>0</v>
      </c>
      <c r="M73" s="131">
        <f>G73*L73</f>
        <v>0</v>
      </c>
      <c r="N73" s="134">
        <v>21</v>
      </c>
      <c r="O73" s="135">
        <v>4</v>
      </c>
      <c r="P73" s="136" t="s">
        <v>188</v>
      </c>
    </row>
    <row r="74" spans="1:19" s="136" customFormat="1" ht="22.5" customHeight="1" x14ac:dyDescent="0.25">
      <c r="A74" s="128">
        <v>28</v>
      </c>
      <c r="B74" s="128" t="s">
        <v>183</v>
      </c>
      <c r="C74" s="128" t="s">
        <v>251</v>
      </c>
      <c r="D74" s="129" t="s">
        <v>278</v>
      </c>
      <c r="E74" s="130" t="s">
        <v>279</v>
      </c>
      <c r="F74" s="128" t="s">
        <v>42</v>
      </c>
      <c r="G74" s="131">
        <v>150</v>
      </c>
      <c r="H74" s="132">
        <v>0</v>
      </c>
      <c r="I74" s="132">
        <f>ROUND(G74*H74,2)</f>
        <v>0</v>
      </c>
      <c r="J74" s="133">
        <v>9.8999999999999999E-4</v>
      </c>
      <c r="K74" s="131">
        <f>G74*J74</f>
        <v>0.14849999999999999</v>
      </c>
      <c r="L74" s="133">
        <v>0</v>
      </c>
      <c r="M74" s="131">
        <f>G74*L74</f>
        <v>0</v>
      </c>
      <c r="N74" s="134">
        <v>21</v>
      </c>
      <c r="O74" s="135">
        <v>4</v>
      </c>
      <c r="P74" s="136" t="s">
        <v>188</v>
      </c>
    </row>
    <row r="75" spans="1:19" s="138" customFormat="1" ht="11.25" customHeight="1" x14ac:dyDescent="0.25">
      <c r="A75" s="137"/>
      <c r="B75" s="137"/>
      <c r="C75" s="137"/>
      <c r="D75" s="138" t="s">
        <v>189</v>
      </c>
      <c r="E75" s="139" t="s">
        <v>280</v>
      </c>
      <c r="G75" s="140">
        <v>140</v>
      </c>
      <c r="H75" s="132">
        <v>0</v>
      </c>
      <c r="P75" s="138">
        <v>2</v>
      </c>
      <c r="Q75" s="138" t="s">
        <v>180</v>
      </c>
      <c r="R75" s="138" t="s">
        <v>191</v>
      </c>
      <c r="S75" s="138" t="s">
        <v>180</v>
      </c>
    </row>
    <row r="76" spans="1:19" s="138" customFormat="1" ht="11.25" customHeight="1" x14ac:dyDescent="0.25">
      <c r="A76" s="137"/>
      <c r="B76" s="137"/>
      <c r="C76" s="137"/>
      <c r="D76" s="138" t="s">
        <v>189</v>
      </c>
      <c r="E76" s="139" t="s">
        <v>202</v>
      </c>
      <c r="G76" s="140">
        <v>10</v>
      </c>
      <c r="H76" s="132">
        <v>0</v>
      </c>
      <c r="P76" s="138">
        <v>2</v>
      </c>
      <c r="Q76" s="138" t="s">
        <v>180</v>
      </c>
      <c r="R76" s="138" t="s">
        <v>191</v>
      </c>
      <c r="S76" s="138" t="s">
        <v>180</v>
      </c>
    </row>
    <row r="77" spans="1:19" s="150" customFormat="1" ht="11.25" customHeight="1" x14ac:dyDescent="0.25">
      <c r="A77" s="137"/>
      <c r="B77" s="137"/>
      <c r="C77" s="137"/>
      <c r="D77" s="150" t="s">
        <v>189</v>
      </c>
      <c r="E77" s="151" t="s">
        <v>223</v>
      </c>
      <c r="G77" s="152">
        <v>150</v>
      </c>
      <c r="H77" s="132">
        <v>0</v>
      </c>
      <c r="P77" s="150">
        <v>2</v>
      </c>
      <c r="Q77" s="150" t="s">
        <v>180</v>
      </c>
      <c r="R77" s="150" t="s">
        <v>191</v>
      </c>
      <c r="S77" s="150" t="s">
        <v>181</v>
      </c>
    </row>
    <row r="78" spans="1:19" s="136" customFormat="1" ht="11.25" customHeight="1" x14ac:dyDescent="0.25">
      <c r="A78" s="128">
        <v>29</v>
      </c>
      <c r="B78" s="128" t="s">
        <v>183</v>
      </c>
      <c r="C78" s="128" t="s">
        <v>251</v>
      </c>
      <c r="D78" s="129" t="s">
        <v>281</v>
      </c>
      <c r="E78" s="130" t="s">
        <v>282</v>
      </c>
      <c r="F78" s="128" t="s">
        <v>42</v>
      </c>
      <c r="G78" s="131">
        <v>140</v>
      </c>
      <c r="H78" s="132">
        <v>0</v>
      </c>
      <c r="I78" s="132">
        <f>ROUND(G78*H78,2)</f>
        <v>0</v>
      </c>
      <c r="J78" s="133">
        <v>1.58E-3</v>
      </c>
      <c r="K78" s="131">
        <f>G78*J78</f>
        <v>0.22120000000000001</v>
      </c>
      <c r="L78" s="133">
        <v>0</v>
      </c>
      <c r="M78" s="131">
        <f>G78*L78</f>
        <v>0</v>
      </c>
      <c r="N78" s="134">
        <v>21</v>
      </c>
      <c r="O78" s="135">
        <v>4</v>
      </c>
      <c r="P78" s="136" t="s">
        <v>188</v>
      </c>
    </row>
    <row r="79" spans="1:19" s="138" customFormat="1" ht="11.25" customHeight="1" x14ac:dyDescent="0.25">
      <c r="A79" s="137"/>
      <c r="B79" s="137"/>
      <c r="C79" s="137"/>
      <c r="D79" s="138" t="s">
        <v>189</v>
      </c>
      <c r="E79" s="139" t="s">
        <v>280</v>
      </c>
      <c r="G79" s="140">
        <v>140</v>
      </c>
      <c r="H79" s="132">
        <v>0</v>
      </c>
      <c r="P79" s="138">
        <v>2</v>
      </c>
      <c r="Q79" s="138" t="s">
        <v>180</v>
      </c>
      <c r="R79" s="138" t="s">
        <v>191</v>
      </c>
      <c r="S79" s="138" t="s">
        <v>181</v>
      </c>
    </row>
    <row r="80" spans="1:19" s="136" customFormat="1" ht="22.5" customHeight="1" x14ac:dyDescent="0.25">
      <c r="A80" s="128">
        <v>30</v>
      </c>
      <c r="B80" s="128" t="s">
        <v>183</v>
      </c>
      <c r="C80" s="128" t="s">
        <v>206</v>
      </c>
      <c r="D80" s="129" t="s">
        <v>283</v>
      </c>
      <c r="E80" s="130" t="s">
        <v>284</v>
      </c>
      <c r="F80" s="128" t="s">
        <v>3</v>
      </c>
      <c r="G80" s="131">
        <v>0</v>
      </c>
      <c r="H80" s="132">
        <v>0</v>
      </c>
      <c r="I80" s="132">
        <f>ROUND(G80*H80,2)</f>
        <v>0</v>
      </c>
      <c r="J80" s="133">
        <v>0</v>
      </c>
      <c r="K80" s="131">
        <f>G80*J80</f>
        <v>0</v>
      </c>
      <c r="L80" s="133">
        <v>0</v>
      </c>
      <c r="M80" s="131">
        <f>G80*L80</f>
        <v>0</v>
      </c>
      <c r="N80" s="134">
        <v>21</v>
      </c>
      <c r="O80" s="135">
        <v>4</v>
      </c>
      <c r="P80" s="136" t="s">
        <v>188</v>
      </c>
    </row>
    <row r="81" spans="1:19" s="153" customFormat="1" ht="11.25" customHeight="1" x14ac:dyDescent="0.25">
      <c r="A81" s="137"/>
      <c r="B81" s="137"/>
      <c r="C81" s="137"/>
      <c r="D81" s="153" t="s">
        <v>189</v>
      </c>
      <c r="E81" s="154" t="s">
        <v>285</v>
      </c>
      <c r="G81" s="155">
        <v>0</v>
      </c>
      <c r="H81" s="132">
        <v>0</v>
      </c>
      <c r="P81" s="153">
        <v>2</v>
      </c>
      <c r="Q81" s="153" t="s">
        <v>180</v>
      </c>
      <c r="R81" s="153" t="s">
        <v>191</v>
      </c>
      <c r="S81" s="153" t="s">
        <v>180</v>
      </c>
    </row>
    <row r="82" spans="1:19" s="138" customFormat="1" ht="11.25" customHeight="1" x14ac:dyDescent="0.25">
      <c r="A82" s="137"/>
      <c r="B82" s="137"/>
      <c r="C82" s="137"/>
      <c r="D82" s="138" t="s">
        <v>189</v>
      </c>
      <c r="E82" s="139" t="s">
        <v>286</v>
      </c>
      <c r="G82" s="140">
        <v>0</v>
      </c>
      <c r="H82" s="132">
        <v>0</v>
      </c>
      <c r="P82" s="138">
        <v>2</v>
      </c>
      <c r="Q82" s="138" t="s">
        <v>180</v>
      </c>
      <c r="R82" s="138" t="s">
        <v>191</v>
      </c>
      <c r="S82" s="138" t="s">
        <v>181</v>
      </c>
    </row>
    <row r="83" spans="1:19" s="136" customFormat="1" ht="22.5" customHeight="1" x14ac:dyDescent="0.25">
      <c r="A83" s="128">
        <v>31</v>
      </c>
      <c r="B83" s="128" t="s">
        <v>183</v>
      </c>
      <c r="C83" s="128" t="s">
        <v>206</v>
      </c>
      <c r="D83" s="129" t="s">
        <v>287</v>
      </c>
      <c r="E83" s="130" t="s">
        <v>288</v>
      </c>
      <c r="F83" s="128" t="s">
        <v>3</v>
      </c>
      <c r="G83" s="131">
        <v>0</v>
      </c>
      <c r="H83" s="132">
        <v>0</v>
      </c>
      <c r="I83" s="132">
        <f>ROUND(G83*H83,2)</f>
        <v>0</v>
      </c>
      <c r="J83" s="133">
        <v>0</v>
      </c>
      <c r="K83" s="131">
        <f>G83*J83</f>
        <v>0</v>
      </c>
      <c r="L83" s="133">
        <v>0</v>
      </c>
      <c r="M83" s="131">
        <f>G83*L83</f>
        <v>0</v>
      </c>
      <c r="N83" s="134">
        <v>21</v>
      </c>
      <c r="O83" s="135">
        <v>4</v>
      </c>
      <c r="P83" s="136" t="s">
        <v>188</v>
      </c>
    </row>
    <row r="84" spans="1:19" s="153" customFormat="1" ht="11.25" customHeight="1" x14ac:dyDescent="0.25">
      <c r="A84" s="137"/>
      <c r="B84" s="137"/>
      <c r="C84" s="137"/>
      <c r="D84" s="153" t="s">
        <v>189</v>
      </c>
      <c r="E84" s="154" t="s">
        <v>285</v>
      </c>
      <c r="G84" s="155">
        <v>0</v>
      </c>
      <c r="H84" s="132">
        <v>0</v>
      </c>
      <c r="P84" s="153">
        <v>2</v>
      </c>
      <c r="Q84" s="153" t="s">
        <v>180</v>
      </c>
      <c r="R84" s="153" t="s">
        <v>191</v>
      </c>
      <c r="S84" s="153" t="s">
        <v>180</v>
      </c>
    </row>
    <row r="85" spans="1:19" s="138" customFormat="1" ht="11.25" customHeight="1" x14ac:dyDescent="0.25">
      <c r="A85" s="137"/>
      <c r="B85" s="137"/>
      <c r="C85" s="137"/>
      <c r="D85" s="138" t="s">
        <v>189</v>
      </c>
      <c r="E85" s="139" t="s">
        <v>289</v>
      </c>
      <c r="G85" s="140">
        <v>0</v>
      </c>
      <c r="H85" s="132">
        <v>0</v>
      </c>
      <c r="P85" s="138">
        <v>2</v>
      </c>
      <c r="Q85" s="138" t="s">
        <v>180</v>
      </c>
      <c r="R85" s="138" t="s">
        <v>191</v>
      </c>
      <c r="S85" s="138" t="s">
        <v>181</v>
      </c>
    </row>
    <row r="86" spans="1:19" s="124" customFormat="1" ht="11.25" customHeight="1" x14ac:dyDescent="0.25">
      <c r="B86" s="125" t="s">
        <v>177</v>
      </c>
      <c r="D86" s="124" t="s">
        <v>290</v>
      </c>
      <c r="E86" s="124" t="s">
        <v>291</v>
      </c>
      <c r="H86" s="132">
        <v>0</v>
      </c>
      <c r="I86" s="126">
        <f>SUM(I87:I89)</f>
        <v>0</v>
      </c>
      <c r="K86" s="127">
        <f>SUM(K87:K89)</f>
        <v>0</v>
      </c>
      <c r="M86" s="127">
        <f>SUM(M87:M89)</f>
        <v>0</v>
      </c>
      <c r="P86" s="124" t="s">
        <v>181</v>
      </c>
    </row>
    <row r="87" spans="1:19" s="136" customFormat="1" ht="11.25" customHeight="1" x14ac:dyDescent="0.25">
      <c r="A87" s="128">
        <v>32</v>
      </c>
      <c r="B87" s="128" t="s">
        <v>183</v>
      </c>
      <c r="C87" s="128" t="s">
        <v>247</v>
      </c>
      <c r="D87" s="129" t="s">
        <v>292</v>
      </c>
      <c r="E87" s="130" t="s">
        <v>293</v>
      </c>
      <c r="F87" s="128" t="s">
        <v>196</v>
      </c>
      <c r="G87" s="131">
        <v>407.43</v>
      </c>
      <c r="H87" s="132">
        <v>0</v>
      </c>
      <c r="I87" s="132">
        <f>ROUND(G87*H87,2)</f>
        <v>0</v>
      </c>
      <c r="J87" s="133">
        <v>0</v>
      </c>
      <c r="K87" s="131">
        <f>G87*J87</f>
        <v>0</v>
      </c>
      <c r="L87" s="133">
        <v>0</v>
      </c>
      <c r="M87" s="131">
        <f>G87*L87</f>
        <v>0</v>
      </c>
      <c r="N87" s="134">
        <v>21</v>
      </c>
      <c r="O87" s="135">
        <v>4</v>
      </c>
      <c r="P87" s="136" t="s">
        <v>188</v>
      </c>
    </row>
    <row r="88" spans="1:19" s="136" customFormat="1" ht="22.5" customHeight="1" x14ac:dyDescent="0.25">
      <c r="A88" s="128">
        <v>33</v>
      </c>
      <c r="B88" s="128" t="s">
        <v>183</v>
      </c>
      <c r="C88" s="128" t="s">
        <v>247</v>
      </c>
      <c r="D88" s="129" t="s">
        <v>294</v>
      </c>
      <c r="E88" s="130" t="s">
        <v>295</v>
      </c>
      <c r="F88" s="128" t="s">
        <v>196</v>
      </c>
      <c r="G88" s="131">
        <v>45.27</v>
      </c>
      <c r="H88" s="132">
        <v>0</v>
      </c>
      <c r="I88" s="132">
        <f>ROUND(G88*H88,2)</f>
        <v>0</v>
      </c>
      <c r="J88" s="133">
        <v>0</v>
      </c>
      <c r="K88" s="131">
        <f>G88*J88</f>
        <v>0</v>
      </c>
      <c r="L88" s="133">
        <v>0</v>
      </c>
      <c r="M88" s="131">
        <f>G88*L88</f>
        <v>0</v>
      </c>
      <c r="N88" s="134">
        <v>21</v>
      </c>
      <c r="O88" s="135">
        <v>4</v>
      </c>
      <c r="P88" s="136" t="s">
        <v>188</v>
      </c>
    </row>
    <row r="89" spans="1:19" s="136" customFormat="1" ht="11.25" customHeight="1" x14ac:dyDescent="0.25">
      <c r="A89" s="128">
        <v>34</v>
      </c>
      <c r="B89" s="128" t="s">
        <v>183</v>
      </c>
      <c r="C89" s="128" t="s">
        <v>247</v>
      </c>
      <c r="D89" s="129" t="s">
        <v>296</v>
      </c>
      <c r="E89" s="130" t="s">
        <v>297</v>
      </c>
      <c r="F89" s="128" t="s">
        <v>196</v>
      </c>
      <c r="G89" s="131">
        <v>45.27</v>
      </c>
      <c r="H89" s="132">
        <v>0</v>
      </c>
      <c r="I89" s="132">
        <f>ROUND(G89*H89,2)</f>
        <v>0</v>
      </c>
      <c r="J89" s="133">
        <v>0</v>
      </c>
      <c r="K89" s="131">
        <f>G89*J89</f>
        <v>0</v>
      </c>
      <c r="L89" s="133">
        <v>0</v>
      </c>
      <c r="M89" s="131">
        <f>G89*L89</f>
        <v>0</v>
      </c>
      <c r="N89" s="134">
        <v>21</v>
      </c>
      <c r="O89" s="135">
        <v>4</v>
      </c>
      <c r="P89" s="136" t="s">
        <v>188</v>
      </c>
    </row>
    <row r="90" spans="1:19" s="124" customFormat="1" ht="11.25" customHeight="1" x14ac:dyDescent="0.25">
      <c r="B90" s="125" t="s">
        <v>177</v>
      </c>
      <c r="D90" s="124" t="s">
        <v>298</v>
      </c>
      <c r="E90" s="124" t="s">
        <v>299</v>
      </c>
      <c r="H90" s="132">
        <v>0</v>
      </c>
      <c r="I90" s="126">
        <f>I91</f>
        <v>0</v>
      </c>
      <c r="K90" s="127">
        <f>K91</f>
        <v>0</v>
      </c>
      <c r="M90" s="127">
        <f>M91</f>
        <v>0</v>
      </c>
      <c r="P90" s="124" t="s">
        <v>181</v>
      </c>
    </row>
    <row r="91" spans="1:19" s="136" customFormat="1" ht="11.25" customHeight="1" x14ac:dyDescent="0.25">
      <c r="A91" s="128">
        <v>35</v>
      </c>
      <c r="B91" s="128" t="s">
        <v>183</v>
      </c>
      <c r="C91" s="128" t="s">
        <v>199</v>
      </c>
      <c r="D91" s="129" t="s">
        <v>300</v>
      </c>
      <c r="E91" s="130" t="s">
        <v>301</v>
      </c>
      <c r="F91" s="128" t="s">
        <v>196</v>
      </c>
      <c r="G91" s="131">
        <v>52.965000000000003</v>
      </c>
      <c r="H91" s="132">
        <v>0</v>
      </c>
      <c r="I91" s="132">
        <f>ROUND(G91*H91,2)</f>
        <v>0</v>
      </c>
      <c r="J91" s="133">
        <v>0</v>
      </c>
      <c r="K91" s="131">
        <f>G91*J91</f>
        <v>0</v>
      </c>
      <c r="L91" s="133">
        <v>0</v>
      </c>
      <c r="M91" s="131">
        <f>G91*L91</f>
        <v>0</v>
      </c>
      <c r="N91" s="134">
        <v>21</v>
      </c>
      <c r="O91" s="135">
        <v>4</v>
      </c>
      <c r="P91" s="136" t="s">
        <v>188</v>
      </c>
    </row>
    <row r="92" spans="1:19" s="123" customFormat="1" ht="11.25" customHeight="1" x14ac:dyDescent="0.25">
      <c r="B92" s="156" t="s">
        <v>177</v>
      </c>
      <c r="D92" s="123" t="s">
        <v>302</v>
      </c>
      <c r="E92" s="123" t="s">
        <v>303</v>
      </c>
      <c r="H92" s="132">
        <v>0</v>
      </c>
      <c r="I92" s="157">
        <f>I93+I100</f>
        <v>0</v>
      </c>
      <c r="K92" s="158">
        <f>K93+K100</f>
        <v>0.13170999999999999</v>
      </c>
      <c r="M92" s="158">
        <f>M93+M100</f>
        <v>6.2071000000000001E-2</v>
      </c>
      <c r="P92" s="123" t="s">
        <v>180</v>
      </c>
    </row>
    <row r="93" spans="1:19" s="124" customFormat="1" ht="11.25" customHeight="1" x14ac:dyDescent="0.25">
      <c r="B93" s="125" t="s">
        <v>177</v>
      </c>
      <c r="D93" s="124" t="s">
        <v>304</v>
      </c>
      <c r="E93" s="124" t="s">
        <v>305</v>
      </c>
      <c r="H93" s="132">
        <v>0</v>
      </c>
      <c r="I93" s="126">
        <f>SUM(I94:I99)</f>
        <v>0</v>
      </c>
      <c r="K93" s="127">
        <f>SUM(K94:K99)</f>
        <v>3.9550000000000002E-2</v>
      </c>
      <c r="M93" s="127">
        <f>SUM(M94:M99)</f>
        <v>4.8999999999999998E-3</v>
      </c>
      <c r="P93" s="124" t="s">
        <v>181</v>
      </c>
    </row>
    <row r="94" spans="1:19" s="136" customFormat="1" ht="22.5" customHeight="1" x14ac:dyDescent="0.25">
      <c r="A94" s="128">
        <v>36</v>
      </c>
      <c r="B94" s="128" t="s">
        <v>183</v>
      </c>
      <c r="C94" s="128" t="s">
        <v>304</v>
      </c>
      <c r="D94" s="129" t="s">
        <v>306</v>
      </c>
      <c r="E94" s="130" t="s">
        <v>307</v>
      </c>
      <c r="F94" s="128" t="s">
        <v>42</v>
      </c>
      <c r="G94" s="131">
        <v>3.5</v>
      </c>
      <c r="H94" s="132">
        <v>0</v>
      </c>
      <c r="I94" s="132">
        <f>ROUND(G94*H94,2)</f>
        <v>0</v>
      </c>
      <c r="J94" s="133">
        <v>0</v>
      </c>
      <c r="K94" s="131">
        <f>G94*J94</f>
        <v>0</v>
      </c>
      <c r="L94" s="133">
        <v>1.4E-3</v>
      </c>
      <c r="M94" s="131">
        <f>G94*L94</f>
        <v>4.8999999999999998E-3</v>
      </c>
      <c r="N94" s="134">
        <v>21</v>
      </c>
      <c r="O94" s="135">
        <v>16</v>
      </c>
      <c r="P94" s="136" t="s">
        <v>188</v>
      </c>
    </row>
    <row r="95" spans="1:19" s="138" customFormat="1" ht="11.25" customHeight="1" x14ac:dyDescent="0.25">
      <c r="A95" s="137"/>
      <c r="B95" s="137"/>
      <c r="C95" s="137"/>
      <c r="D95" s="138" t="s">
        <v>189</v>
      </c>
      <c r="E95" s="139" t="s">
        <v>221</v>
      </c>
      <c r="G95" s="140">
        <v>3.5</v>
      </c>
      <c r="H95" s="132">
        <v>0</v>
      </c>
      <c r="P95" s="138">
        <v>2</v>
      </c>
      <c r="Q95" s="138" t="s">
        <v>180</v>
      </c>
      <c r="R95" s="138" t="s">
        <v>191</v>
      </c>
      <c r="S95" s="138" t="s">
        <v>181</v>
      </c>
    </row>
    <row r="96" spans="1:19" s="136" customFormat="1" ht="11.25" customHeight="1" x14ac:dyDescent="0.25">
      <c r="A96" s="128">
        <v>37</v>
      </c>
      <c r="B96" s="128" t="s">
        <v>183</v>
      </c>
      <c r="C96" s="128" t="s">
        <v>304</v>
      </c>
      <c r="D96" s="129" t="s">
        <v>308</v>
      </c>
      <c r="E96" s="130" t="s">
        <v>309</v>
      </c>
      <c r="F96" s="128" t="s">
        <v>42</v>
      </c>
      <c r="G96" s="131">
        <v>3.5</v>
      </c>
      <c r="H96" s="132">
        <v>0</v>
      </c>
      <c r="I96" s="132">
        <f>ROUND(G96*H96,2)</f>
        <v>0</v>
      </c>
      <c r="J96" s="133">
        <v>2.9999999999999997E-4</v>
      </c>
      <c r="K96" s="131">
        <f>G96*J96</f>
        <v>1.0499999999999999E-3</v>
      </c>
      <c r="L96" s="133">
        <v>0</v>
      </c>
      <c r="M96" s="131">
        <f>G96*L96</f>
        <v>0</v>
      </c>
      <c r="N96" s="134">
        <v>21</v>
      </c>
      <c r="O96" s="135">
        <v>16</v>
      </c>
      <c r="P96" s="136" t="s">
        <v>188</v>
      </c>
    </row>
    <row r="97" spans="1:19" s="138" customFormat="1" ht="11.25" customHeight="1" x14ac:dyDescent="0.25">
      <c r="A97" s="137"/>
      <c r="B97" s="137"/>
      <c r="C97" s="137"/>
      <c r="D97" s="138" t="s">
        <v>189</v>
      </c>
      <c r="E97" s="139" t="s">
        <v>237</v>
      </c>
      <c r="G97" s="140">
        <v>3.5</v>
      </c>
      <c r="H97" s="132">
        <v>0</v>
      </c>
      <c r="P97" s="138">
        <v>2</v>
      </c>
      <c r="Q97" s="138" t="s">
        <v>180</v>
      </c>
      <c r="R97" s="138" t="s">
        <v>191</v>
      </c>
      <c r="S97" s="138" t="s">
        <v>181</v>
      </c>
    </row>
    <row r="98" spans="1:19" s="149" customFormat="1" ht="11.25" customHeight="1" x14ac:dyDescent="0.25">
      <c r="A98" s="141">
        <v>38</v>
      </c>
      <c r="B98" s="141" t="s">
        <v>192</v>
      </c>
      <c r="C98" s="141" t="s">
        <v>193</v>
      </c>
      <c r="D98" s="142" t="s">
        <v>310</v>
      </c>
      <c r="E98" s="143" t="s">
        <v>311</v>
      </c>
      <c r="F98" s="141" t="s">
        <v>42</v>
      </c>
      <c r="G98" s="144">
        <v>3.85</v>
      </c>
      <c r="H98" s="132">
        <v>0</v>
      </c>
      <c r="I98" s="145">
        <f>ROUND(G98*H98,2)</f>
        <v>0</v>
      </c>
      <c r="J98" s="146">
        <v>0.01</v>
      </c>
      <c r="K98" s="144">
        <f>G98*J98</f>
        <v>3.85E-2</v>
      </c>
      <c r="L98" s="146">
        <v>0</v>
      </c>
      <c r="M98" s="144">
        <f>G98*L98</f>
        <v>0</v>
      </c>
      <c r="N98" s="147">
        <v>21</v>
      </c>
      <c r="O98" s="148">
        <v>32</v>
      </c>
      <c r="P98" s="149" t="s">
        <v>188</v>
      </c>
    </row>
    <row r="99" spans="1:19" s="136" customFormat="1" ht="11.25" customHeight="1" x14ac:dyDescent="0.25">
      <c r="A99" s="128">
        <v>39</v>
      </c>
      <c r="B99" s="128" t="s">
        <v>183</v>
      </c>
      <c r="C99" s="128" t="s">
        <v>304</v>
      </c>
      <c r="D99" s="129" t="s">
        <v>312</v>
      </c>
      <c r="E99" s="130" t="s">
        <v>313</v>
      </c>
      <c r="F99" s="128" t="s">
        <v>314</v>
      </c>
      <c r="G99" s="131">
        <v>18.829999999999998</v>
      </c>
      <c r="H99" s="132">
        <v>0</v>
      </c>
      <c r="I99" s="132">
        <f>ROUND(G99*H99,2)</f>
        <v>0</v>
      </c>
      <c r="J99" s="133">
        <v>0</v>
      </c>
      <c r="K99" s="131">
        <f>G99*J99</f>
        <v>0</v>
      </c>
      <c r="L99" s="133">
        <v>0</v>
      </c>
      <c r="M99" s="131">
        <f>G99*L99</f>
        <v>0</v>
      </c>
      <c r="N99" s="134">
        <v>21</v>
      </c>
      <c r="O99" s="135">
        <v>16</v>
      </c>
      <c r="P99" s="136" t="s">
        <v>188</v>
      </c>
    </row>
    <row r="100" spans="1:19" s="124" customFormat="1" ht="11.25" customHeight="1" x14ac:dyDescent="0.25">
      <c r="B100" s="125" t="s">
        <v>177</v>
      </c>
      <c r="D100" s="124" t="s">
        <v>315</v>
      </c>
      <c r="E100" s="124" t="s">
        <v>316</v>
      </c>
      <c r="H100" s="132">
        <v>0</v>
      </c>
      <c r="I100" s="126">
        <f>SUM(I101:I106)</f>
        <v>0</v>
      </c>
      <c r="K100" s="127">
        <f>SUM(K101:K106)</f>
        <v>9.2160000000000006E-2</v>
      </c>
      <c r="M100" s="127">
        <f>SUM(M101:M106)</f>
        <v>5.7171E-2</v>
      </c>
      <c r="P100" s="124" t="s">
        <v>181</v>
      </c>
    </row>
    <row r="101" spans="1:19" s="136" customFormat="1" ht="11.25" customHeight="1" x14ac:dyDescent="0.25">
      <c r="A101" s="128">
        <v>40</v>
      </c>
      <c r="B101" s="128" t="s">
        <v>183</v>
      </c>
      <c r="C101" s="128" t="s">
        <v>315</v>
      </c>
      <c r="D101" s="129" t="s">
        <v>317</v>
      </c>
      <c r="E101" s="130" t="s">
        <v>318</v>
      </c>
      <c r="F101" s="128" t="s">
        <v>9</v>
      </c>
      <c r="G101" s="131">
        <v>32</v>
      </c>
      <c r="H101" s="132">
        <v>0</v>
      </c>
      <c r="I101" s="132">
        <f>ROUND(G101*H101,2)</f>
        <v>0</v>
      </c>
      <c r="J101" s="133">
        <v>0</v>
      </c>
      <c r="K101" s="131">
        <f>G101*J101</f>
        <v>0</v>
      </c>
      <c r="L101" s="133">
        <v>1.7700000000000001E-3</v>
      </c>
      <c r="M101" s="131">
        <f>G101*L101</f>
        <v>5.6640000000000003E-2</v>
      </c>
      <c r="N101" s="134">
        <v>21</v>
      </c>
      <c r="O101" s="135">
        <v>16</v>
      </c>
      <c r="P101" s="136" t="s">
        <v>188</v>
      </c>
    </row>
    <row r="102" spans="1:19" s="138" customFormat="1" ht="11.25" customHeight="1" x14ac:dyDescent="0.25">
      <c r="A102" s="137"/>
      <c r="B102" s="137"/>
      <c r="C102" s="137"/>
      <c r="D102" s="138" t="s">
        <v>189</v>
      </c>
      <c r="E102" s="139" t="s">
        <v>319</v>
      </c>
      <c r="G102" s="140">
        <v>32</v>
      </c>
      <c r="H102" s="132">
        <v>0</v>
      </c>
      <c r="P102" s="138">
        <v>2</v>
      </c>
      <c r="Q102" s="138" t="s">
        <v>180</v>
      </c>
      <c r="R102" s="138" t="s">
        <v>191</v>
      </c>
      <c r="S102" s="138" t="s">
        <v>181</v>
      </c>
    </row>
    <row r="103" spans="1:19" s="136" customFormat="1" ht="11.25" customHeight="1" x14ac:dyDescent="0.25">
      <c r="A103" s="128">
        <v>41</v>
      </c>
      <c r="B103" s="128" t="s">
        <v>183</v>
      </c>
      <c r="C103" s="128" t="s">
        <v>315</v>
      </c>
      <c r="D103" s="129" t="s">
        <v>320</v>
      </c>
      <c r="E103" s="130" t="s">
        <v>318</v>
      </c>
      <c r="F103" s="128" t="s">
        <v>9</v>
      </c>
      <c r="G103" s="131">
        <v>0.3</v>
      </c>
      <c r="H103" s="132">
        <v>0</v>
      </c>
      <c r="I103" s="132">
        <f>ROUND(G103*H103,2)</f>
        <v>0</v>
      </c>
      <c r="J103" s="133">
        <v>0</v>
      </c>
      <c r="K103" s="131">
        <f>G103*J103</f>
        <v>0</v>
      </c>
      <c r="L103" s="133">
        <v>1.7700000000000001E-3</v>
      </c>
      <c r="M103" s="131">
        <f>G103*L103</f>
        <v>5.31E-4</v>
      </c>
      <c r="N103" s="134">
        <v>21</v>
      </c>
      <c r="O103" s="135">
        <v>16</v>
      </c>
      <c r="P103" s="136" t="s">
        <v>188</v>
      </c>
    </row>
    <row r="104" spans="1:19" s="136" customFormat="1" ht="11.25" customHeight="1" x14ac:dyDescent="0.25">
      <c r="A104" s="128">
        <v>42</v>
      </c>
      <c r="B104" s="128" t="s">
        <v>183</v>
      </c>
      <c r="C104" s="128" t="s">
        <v>315</v>
      </c>
      <c r="D104" s="129" t="s">
        <v>321</v>
      </c>
      <c r="E104" s="130" t="s">
        <v>322</v>
      </c>
      <c r="F104" s="128" t="s">
        <v>9</v>
      </c>
      <c r="G104" s="131">
        <v>32</v>
      </c>
      <c r="H104" s="132">
        <v>0</v>
      </c>
      <c r="I104" s="132">
        <f>ROUND(G104*H104,2)</f>
        <v>0</v>
      </c>
      <c r="J104" s="133">
        <v>2.8800000000000002E-3</v>
      </c>
      <c r="K104" s="131">
        <f>G104*J104</f>
        <v>9.2160000000000006E-2</v>
      </c>
      <c r="L104" s="133">
        <v>0</v>
      </c>
      <c r="M104" s="131">
        <f>G104*L104</f>
        <v>0</v>
      </c>
      <c r="N104" s="134">
        <v>21</v>
      </c>
      <c r="O104" s="135">
        <v>16</v>
      </c>
      <c r="P104" s="136" t="s">
        <v>188</v>
      </c>
    </row>
    <row r="105" spans="1:19" s="138" customFormat="1" ht="11.25" customHeight="1" x14ac:dyDescent="0.25">
      <c r="A105" s="137"/>
      <c r="B105" s="137"/>
      <c r="C105" s="137"/>
      <c r="D105" s="138" t="s">
        <v>189</v>
      </c>
      <c r="E105" s="139" t="s">
        <v>323</v>
      </c>
      <c r="G105" s="140">
        <v>32</v>
      </c>
      <c r="H105" s="132">
        <v>0</v>
      </c>
      <c r="P105" s="138">
        <v>2</v>
      </c>
      <c r="Q105" s="138" t="s">
        <v>180</v>
      </c>
      <c r="R105" s="138" t="s">
        <v>191</v>
      </c>
      <c r="S105" s="138" t="s">
        <v>181</v>
      </c>
    </row>
    <row r="106" spans="1:19" s="136" customFormat="1" ht="11.25" customHeight="1" x14ac:dyDescent="0.25">
      <c r="A106" s="128">
        <v>43</v>
      </c>
      <c r="B106" s="128" t="s">
        <v>183</v>
      </c>
      <c r="C106" s="128" t="s">
        <v>315</v>
      </c>
      <c r="D106" s="129" t="s">
        <v>324</v>
      </c>
      <c r="E106" s="130" t="s">
        <v>325</v>
      </c>
      <c r="F106" s="128" t="s">
        <v>314</v>
      </c>
      <c r="G106" s="131">
        <v>102.714</v>
      </c>
      <c r="H106" s="132">
        <v>0</v>
      </c>
      <c r="I106" s="132">
        <f>ROUND(G106*H106,2)</f>
        <v>0</v>
      </c>
      <c r="J106" s="133">
        <v>0</v>
      </c>
      <c r="K106" s="131">
        <f>G106*J106</f>
        <v>0</v>
      </c>
      <c r="L106" s="133">
        <v>0</v>
      </c>
      <c r="M106" s="131">
        <f>G106*L106</f>
        <v>0</v>
      </c>
      <c r="N106" s="134">
        <v>21</v>
      </c>
      <c r="O106" s="135">
        <v>16</v>
      </c>
      <c r="P106" s="136" t="s">
        <v>188</v>
      </c>
    </row>
    <row r="107" spans="1:19" s="159" customFormat="1" x14ac:dyDescent="0.25">
      <c r="E107" s="159" t="s">
        <v>37</v>
      </c>
      <c r="I107" s="160">
        <f>I14+I92</f>
        <v>0</v>
      </c>
      <c r="K107" s="161">
        <f>K14+K92</f>
        <v>38.894099199999999</v>
      </c>
      <c r="M107" s="161">
        <f>M14+M92</f>
        <v>16.865151000000001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pane ySplit="4" topLeftCell="A5" activePane="bottomLeft" state="frozen"/>
      <selection pane="bottomLeft" activeCell="H20" sqref="H20"/>
    </sheetView>
  </sheetViews>
  <sheetFormatPr defaultRowHeight="15" x14ac:dyDescent="0.25"/>
  <cols>
    <col min="1" max="1" width="9.7109375" customWidth="1"/>
    <col min="2" max="2" width="77.140625" customWidth="1"/>
    <col min="3" max="3" width="4.85546875" style="71" customWidth="1"/>
    <col min="4" max="4" width="5.5703125" style="71" customWidth="1"/>
    <col min="5" max="5" width="4.28515625" style="71" customWidth="1"/>
    <col min="6" max="9" width="10.7109375" customWidth="1"/>
  </cols>
  <sheetData>
    <row r="1" spans="1:10" x14ac:dyDescent="0.25">
      <c r="A1" s="5" t="s">
        <v>22</v>
      </c>
      <c r="B1" s="8" t="s">
        <v>55</v>
      </c>
      <c r="C1" s="62"/>
      <c r="D1" s="162"/>
      <c r="E1" s="163"/>
      <c r="F1" s="173"/>
      <c r="G1" s="174"/>
      <c r="H1" s="174"/>
      <c r="I1" s="175"/>
    </row>
    <row r="2" spans="1:10" ht="15.75" thickBot="1" x14ac:dyDescent="0.3">
      <c r="A2" s="58" t="s">
        <v>13</v>
      </c>
      <c r="B2" s="59"/>
      <c r="C2" s="63"/>
      <c r="D2" s="63"/>
      <c r="E2" s="64"/>
      <c r="F2" s="176"/>
      <c r="G2" s="177"/>
      <c r="H2" s="177"/>
      <c r="I2" s="178"/>
    </row>
    <row r="3" spans="1:10" x14ac:dyDescent="0.25">
      <c r="A3" s="167" t="s">
        <v>5</v>
      </c>
      <c r="B3" s="169" t="s">
        <v>4</v>
      </c>
      <c r="C3" s="179" t="s">
        <v>41</v>
      </c>
      <c r="D3" s="169" t="s">
        <v>0</v>
      </c>
      <c r="E3" s="171" t="s">
        <v>10</v>
      </c>
      <c r="F3" s="164" t="s">
        <v>11</v>
      </c>
      <c r="G3" s="165"/>
      <c r="H3" s="164" t="s">
        <v>7</v>
      </c>
      <c r="I3" s="166"/>
    </row>
    <row r="4" spans="1:10" ht="15.75" thickBot="1" x14ac:dyDescent="0.3">
      <c r="A4" s="168"/>
      <c r="B4" s="170"/>
      <c r="C4" s="180"/>
      <c r="D4" s="170"/>
      <c r="E4" s="172"/>
      <c r="F4" s="7" t="s">
        <v>1</v>
      </c>
      <c r="G4" s="50" t="s">
        <v>6</v>
      </c>
      <c r="H4" s="7" t="s">
        <v>1</v>
      </c>
      <c r="I4" s="2" t="s">
        <v>2</v>
      </c>
    </row>
    <row r="5" spans="1:10" x14ac:dyDescent="0.25">
      <c r="A5" s="3"/>
      <c r="B5" s="1"/>
      <c r="C5" s="65"/>
      <c r="D5" s="65"/>
      <c r="E5" s="66"/>
      <c r="F5" s="40"/>
      <c r="G5" s="51"/>
      <c r="H5" s="40"/>
      <c r="I5" s="41"/>
      <c r="J5" s="30"/>
    </row>
    <row r="6" spans="1:10" x14ac:dyDescent="0.25">
      <c r="A6" s="3"/>
      <c r="B6" s="6" t="s">
        <v>8</v>
      </c>
      <c r="C6" s="67"/>
      <c r="D6" s="65"/>
      <c r="E6" s="66"/>
      <c r="F6" s="40"/>
      <c r="G6" s="51"/>
      <c r="H6" s="40"/>
      <c r="I6" s="42"/>
      <c r="J6" s="30"/>
    </row>
    <row r="7" spans="1:10" x14ac:dyDescent="0.25">
      <c r="A7" s="4"/>
      <c r="B7" s="72"/>
      <c r="C7" s="68"/>
      <c r="D7" s="60"/>
      <c r="E7" s="61"/>
      <c r="F7" s="43"/>
      <c r="G7" s="52"/>
      <c r="H7" s="43"/>
      <c r="I7" s="44"/>
      <c r="J7" s="30"/>
    </row>
    <row r="8" spans="1:10" ht="51" x14ac:dyDescent="0.25">
      <c r="A8" s="75" t="s">
        <v>49</v>
      </c>
      <c r="B8" s="82" t="s">
        <v>133</v>
      </c>
      <c r="C8" s="76"/>
      <c r="D8" s="77" t="s">
        <v>48</v>
      </c>
      <c r="E8" s="78">
        <v>1</v>
      </c>
      <c r="F8" s="43">
        <v>0</v>
      </c>
      <c r="G8" s="52">
        <v>0</v>
      </c>
      <c r="H8" s="43">
        <f t="shared" ref="H8:H14" si="0">E8*F8</f>
        <v>0</v>
      </c>
      <c r="I8" s="44">
        <f>E8*G8</f>
        <v>0</v>
      </c>
      <c r="J8" s="30"/>
    </row>
    <row r="9" spans="1:10" x14ac:dyDescent="0.25">
      <c r="A9" s="75" t="s">
        <v>50</v>
      </c>
      <c r="B9" s="82" t="s">
        <v>132</v>
      </c>
      <c r="C9" s="76"/>
      <c r="D9" s="77" t="s">
        <v>48</v>
      </c>
      <c r="E9" s="78">
        <v>1</v>
      </c>
      <c r="F9" s="43">
        <v>0</v>
      </c>
      <c r="G9" s="52">
        <v>0</v>
      </c>
      <c r="H9" s="43">
        <f t="shared" si="0"/>
        <v>0</v>
      </c>
      <c r="I9" s="44">
        <f t="shared" ref="I9:I14" si="1">E9*G9</f>
        <v>0</v>
      </c>
      <c r="J9" s="30"/>
    </row>
    <row r="10" spans="1:10" ht="25.5" x14ac:dyDescent="0.25">
      <c r="A10" s="75" t="s">
        <v>52</v>
      </c>
      <c r="B10" s="79" t="s">
        <v>51</v>
      </c>
      <c r="C10" s="76"/>
      <c r="D10" s="77" t="s">
        <v>48</v>
      </c>
      <c r="E10" s="78">
        <v>1</v>
      </c>
      <c r="F10" s="43">
        <v>0</v>
      </c>
      <c r="G10" s="52">
        <v>0</v>
      </c>
      <c r="H10" s="43">
        <f t="shared" si="0"/>
        <v>0</v>
      </c>
      <c r="I10" s="44">
        <f t="shared" si="1"/>
        <v>0</v>
      </c>
      <c r="J10" s="30"/>
    </row>
    <row r="11" spans="1:10" x14ac:dyDescent="0.25">
      <c r="A11" s="75" t="s">
        <v>131</v>
      </c>
      <c r="B11" s="83" t="s">
        <v>134</v>
      </c>
      <c r="C11" s="76"/>
      <c r="D11" s="77" t="s">
        <v>48</v>
      </c>
      <c r="E11" s="78">
        <v>1</v>
      </c>
      <c r="F11" s="43">
        <v>0</v>
      </c>
      <c r="G11" s="52">
        <v>0</v>
      </c>
      <c r="H11" s="43">
        <f t="shared" si="0"/>
        <v>0</v>
      </c>
      <c r="I11" s="44">
        <f t="shared" si="1"/>
        <v>0</v>
      </c>
      <c r="J11" s="30"/>
    </row>
    <row r="12" spans="1:10" x14ac:dyDescent="0.25">
      <c r="A12" s="75" t="s">
        <v>135</v>
      </c>
      <c r="B12" s="79" t="s">
        <v>137</v>
      </c>
      <c r="C12" s="76"/>
      <c r="D12" s="77" t="s">
        <v>48</v>
      </c>
      <c r="E12" s="78">
        <v>1</v>
      </c>
      <c r="F12" s="43">
        <v>0</v>
      </c>
      <c r="G12" s="52">
        <v>0</v>
      </c>
      <c r="H12" s="43">
        <f t="shared" si="0"/>
        <v>0</v>
      </c>
      <c r="I12" s="44">
        <f t="shared" si="1"/>
        <v>0</v>
      </c>
      <c r="J12" s="30"/>
    </row>
    <row r="13" spans="1:10" x14ac:dyDescent="0.25">
      <c r="A13" s="75" t="s">
        <v>136</v>
      </c>
      <c r="B13" s="84" t="s">
        <v>12</v>
      </c>
      <c r="C13" s="76"/>
      <c r="D13" s="77"/>
      <c r="E13" s="78"/>
      <c r="F13" s="43"/>
      <c r="G13" s="52">
        <v>0</v>
      </c>
      <c r="H13" s="43" t="s">
        <v>29</v>
      </c>
      <c r="I13" s="44"/>
      <c r="J13" s="30"/>
    </row>
    <row r="14" spans="1:10" x14ac:dyDescent="0.25">
      <c r="A14" s="75"/>
      <c r="B14" s="81" t="s">
        <v>53</v>
      </c>
      <c r="C14" s="76"/>
      <c r="D14" s="77" t="s">
        <v>48</v>
      </c>
      <c r="E14" s="78">
        <v>1</v>
      </c>
      <c r="F14" s="43">
        <v>0</v>
      </c>
      <c r="G14" s="52">
        <v>0</v>
      </c>
      <c r="H14" s="43">
        <f t="shared" si="0"/>
        <v>0</v>
      </c>
      <c r="I14" s="44">
        <f t="shared" si="1"/>
        <v>0</v>
      </c>
      <c r="J14" s="30"/>
    </row>
    <row r="15" spans="1:10" ht="15.75" thickBot="1" x14ac:dyDescent="0.3">
      <c r="A15" s="75"/>
      <c r="B15" s="80"/>
      <c r="C15" s="76"/>
      <c r="D15" s="77"/>
      <c r="E15" s="78"/>
      <c r="F15" s="43"/>
      <c r="G15" s="52"/>
      <c r="H15" s="43"/>
      <c r="I15" s="44"/>
      <c r="J15" s="30"/>
    </row>
    <row r="16" spans="1:10" ht="15.75" thickBot="1" x14ac:dyDescent="0.3">
      <c r="A16" s="31"/>
      <c r="B16" s="38" t="s">
        <v>37</v>
      </c>
      <c r="C16" s="69"/>
      <c r="D16" s="69"/>
      <c r="E16" s="70"/>
      <c r="F16" s="45"/>
      <c r="G16" s="47"/>
      <c r="H16" s="45">
        <f>SUM(H7:H15)</f>
        <v>0</v>
      </c>
      <c r="I16" s="46">
        <f>SUM(I5:I15)</f>
        <v>0</v>
      </c>
      <c r="J16" s="30"/>
    </row>
    <row r="17" spans="1:10" ht="15.75" thickBot="1" x14ac:dyDescent="0.3">
      <c r="A17" s="31"/>
      <c r="B17" s="38" t="s">
        <v>36</v>
      </c>
      <c r="C17" s="69"/>
      <c r="D17" s="69"/>
      <c r="E17" s="70"/>
      <c r="F17" s="45"/>
      <c r="G17" s="47"/>
      <c r="H17" s="53"/>
      <c r="I17" s="48">
        <f>H16+I16</f>
        <v>0</v>
      </c>
      <c r="J17" s="30"/>
    </row>
    <row r="18" spans="1:10" x14ac:dyDescent="0.25">
      <c r="F18" s="49"/>
      <c r="G18" s="49"/>
      <c r="H18" s="49"/>
      <c r="I18" s="49"/>
      <c r="J18" s="30"/>
    </row>
    <row r="19" spans="1:10" x14ac:dyDescent="0.25">
      <c r="F19" s="49"/>
      <c r="G19" s="49"/>
      <c r="H19" s="49"/>
      <c r="I19" s="49"/>
      <c r="J19" s="30"/>
    </row>
    <row r="20" spans="1:10" x14ac:dyDescent="0.25">
      <c r="F20" s="49"/>
      <c r="G20" s="49"/>
      <c r="H20" s="49"/>
      <c r="I20" s="49"/>
      <c r="J20" s="30"/>
    </row>
    <row r="21" spans="1:10" x14ac:dyDescent="0.25">
      <c r="F21" s="49"/>
      <c r="G21" s="49"/>
      <c r="H21" s="49"/>
      <c r="I21" s="49"/>
      <c r="J21" s="30"/>
    </row>
    <row r="22" spans="1:10" x14ac:dyDescent="0.25">
      <c r="F22" s="49"/>
      <c r="G22" s="49"/>
      <c r="H22" s="49"/>
      <c r="I22" s="49"/>
      <c r="J22" s="30"/>
    </row>
    <row r="23" spans="1:10" x14ac:dyDescent="0.25">
      <c r="F23" s="49"/>
      <c r="G23" s="49"/>
      <c r="H23" s="49"/>
      <c r="I23" s="49"/>
      <c r="J23" s="30"/>
    </row>
    <row r="24" spans="1:10" x14ac:dyDescent="0.25">
      <c r="F24" s="49"/>
      <c r="G24" s="49"/>
      <c r="H24" s="49"/>
      <c r="I24" s="49"/>
      <c r="J24" s="30"/>
    </row>
    <row r="25" spans="1:10" x14ac:dyDescent="0.25">
      <c r="F25" s="49"/>
      <c r="G25" s="49"/>
      <c r="H25" s="49"/>
      <c r="I25" s="49"/>
      <c r="J25" s="30"/>
    </row>
    <row r="26" spans="1:10" x14ac:dyDescent="0.25">
      <c r="F26" s="49"/>
      <c r="G26" s="49"/>
      <c r="H26" s="49"/>
      <c r="I26" s="49"/>
      <c r="J26" s="30"/>
    </row>
    <row r="27" spans="1:10" x14ac:dyDescent="0.25">
      <c r="F27" s="49"/>
      <c r="G27" s="49"/>
      <c r="H27" s="49"/>
      <c r="I27" s="49"/>
      <c r="J27" s="30"/>
    </row>
    <row r="28" spans="1:10" x14ac:dyDescent="0.25">
      <c r="F28" s="49"/>
      <c r="G28" s="49"/>
      <c r="H28" s="49"/>
      <c r="I28" s="49"/>
      <c r="J28" s="30"/>
    </row>
    <row r="29" spans="1:10" x14ac:dyDescent="0.25">
      <c r="F29" s="49"/>
      <c r="G29" s="49"/>
      <c r="H29" s="49"/>
      <c r="I29" s="49"/>
      <c r="J29" s="30"/>
    </row>
    <row r="30" spans="1:10" x14ac:dyDescent="0.25">
      <c r="F30" s="49"/>
      <c r="G30" s="49"/>
      <c r="H30" s="49"/>
      <c r="I30" s="49"/>
      <c r="J30" s="30"/>
    </row>
    <row r="31" spans="1:10" x14ac:dyDescent="0.25">
      <c r="F31" s="49"/>
      <c r="G31" s="49"/>
      <c r="H31" s="49"/>
      <c r="I31" s="49"/>
      <c r="J31" s="30"/>
    </row>
    <row r="32" spans="1:10" x14ac:dyDescent="0.25">
      <c r="F32" s="49"/>
      <c r="G32" s="49"/>
      <c r="H32" s="49"/>
      <c r="I32" s="49"/>
      <c r="J32" s="30"/>
    </row>
    <row r="33" spans="6:10" x14ac:dyDescent="0.25">
      <c r="F33" s="49"/>
      <c r="G33" s="49"/>
      <c r="H33" s="49"/>
      <c r="I33" s="49"/>
      <c r="J33" s="30"/>
    </row>
    <row r="34" spans="6:10" x14ac:dyDescent="0.25">
      <c r="F34" s="49"/>
      <c r="G34" s="49"/>
      <c r="H34" s="49"/>
      <c r="I34" s="49"/>
      <c r="J34" s="30"/>
    </row>
    <row r="35" spans="6:10" x14ac:dyDescent="0.25">
      <c r="F35" s="49"/>
      <c r="G35" s="49"/>
      <c r="H35" s="49"/>
      <c r="I35" s="49"/>
      <c r="J35" s="30"/>
    </row>
    <row r="36" spans="6:10" x14ac:dyDescent="0.25">
      <c r="F36" s="49"/>
      <c r="G36" s="49"/>
      <c r="H36" s="49"/>
      <c r="I36" s="49"/>
      <c r="J36" s="30"/>
    </row>
    <row r="37" spans="6:10" x14ac:dyDescent="0.25">
      <c r="F37" s="49"/>
      <c r="G37" s="49"/>
      <c r="H37" s="49"/>
      <c r="I37" s="49"/>
      <c r="J37" s="30"/>
    </row>
    <row r="38" spans="6:10" x14ac:dyDescent="0.25">
      <c r="F38" s="49"/>
      <c r="G38" s="49"/>
      <c r="H38" s="49"/>
      <c r="I38" s="49"/>
      <c r="J38" s="30"/>
    </row>
    <row r="39" spans="6:10" x14ac:dyDescent="0.25">
      <c r="F39" s="49"/>
      <c r="G39" s="49"/>
      <c r="H39" s="49"/>
      <c r="I39" s="49"/>
      <c r="J39" s="30"/>
    </row>
    <row r="40" spans="6:10" x14ac:dyDescent="0.25">
      <c r="F40" s="49"/>
      <c r="G40" s="49"/>
      <c r="H40" s="49"/>
      <c r="I40" s="49"/>
      <c r="J40" s="30"/>
    </row>
    <row r="41" spans="6:10" x14ac:dyDescent="0.25">
      <c r="F41" s="49"/>
      <c r="G41" s="49"/>
      <c r="H41" s="49"/>
      <c r="I41" s="49"/>
      <c r="J41" s="30"/>
    </row>
    <row r="42" spans="6:10" x14ac:dyDescent="0.25">
      <c r="F42" s="49"/>
      <c r="G42" s="49"/>
      <c r="H42" s="49"/>
      <c r="I42" s="49"/>
      <c r="J42" s="30"/>
    </row>
    <row r="43" spans="6:10" x14ac:dyDescent="0.25">
      <c r="F43" s="49"/>
      <c r="G43" s="49"/>
      <c r="H43" s="49"/>
      <c r="I43" s="49"/>
      <c r="J43" s="30"/>
    </row>
    <row r="44" spans="6:10" x14ac:dyDescent="0.25">
      <c r="F44" s="49"/>
      <c r="G44" s="49"/>
      <c r="H44" s="49"/>
      <c r="I44" s="49"/>
      <c r="J44" s="30"/>
    </row>
    <row r="45" spans="6:10" x14ac:dyDescent="0.25">
      <c r="F45" s="49"/>
      <c r="G45" s="49"/>
      <c r="H45" s="49"/>
      <c r="I45" s="49"/>
      <c r="J45" s="30"/>
    </row>
    <row r="46" spans="6:10" x14ac:dyDescent="0.25">
      <c r="F46" s="49"/>
      <c r="G46" s="49"/>
      <c r="H46" s="49"/>
      <c r="I46" s="49"/>
      <c r="J46" s="30"/>
    </row>
    <row r="47" spans="6:10" x14ac:dyDescent="0.25">
      <c r="F47" s="49"/>
      <c r="G47" s="49"/>
      <c r="H47" s="49"/>
      <c r="I47" s="49"/>
      <c r="J47" s="30"/>
    </row>
    <row r="48" spans="6:10" x14ac:dyDescent="0.25">
      <c r="F48" s="49"/>
      <c r="G48" s="49"/>
      <c r="H48" s="49"/>
      <c r="I48" s="49"/>
      <c r="J48" s="30"/>
    </row>
    <row r="49" spans="6:10" x14ac:dyDescent="0.25">
      <c r="F49" s="49"/>
      <c r="G49" s="49"/>
      <c r="H49" s="49"/>
      <c r="I49" s="49"/>
      <c r="J49" s="30"/>
    </row>
    <row r="50" spans="6:10" x14ac:dyDescent="0.25">
      <c r="F50" s="49"/>
      <c r="G50" s="49"/>
      <c r="H50" s="49"/>
      <c r="I50" s="49"/>
      <c r="J50" s="30"/>
    </row>
    <row r="51" spans="6:10" x14ac:dyDescent="0.25">
      <c r="F51" s="49"/>
      <c r="G51" s="49"/>
      <c r="H51" s="49"/>
      <c r="I51" s="49"/>
      <c r="J51" s="30"/>
    </row>
    <row r="52" spans="6:10" x14ac:dyDescent="0.25">
      <c r="F52" s="49"/>
      <c r="G52" s="49"/>
      <c r="H52" s="49"/>
      <c r="I52" s="49"/>
      <c r="J52" s="30"/>
    </row>
    <row r="53" spans="6:10" x14ac:dyDescent="0.25">
      <c r="F53" s="49"/>
      <c r="G53" s="49"/>
      <c r="H53" s="49"/>
      <c r="I53" s="49"/>
      <c r="J53" s="30"/>
    </row>
    <row r="54" spans="6:10" x14ac:dyDescent="0.25">
      <c r="F54" s="49"/>
      <c r="G54" s="49"/>
      <c r="H54" s="49"/>
      <c r="I54" s="49"/>
      <c r="J54" s="30"/>
    </row>
    <row r="55" spans="6:10" x14ac:dyDescent="0.25">
      <c r="F55" s="49"/>
      <c r="G55" s="49"/>
      <c r="H55" s="49"/>
      <c r="I55" s="49"/>
      <c r="J55" s="30"/>
    </row>
    <row r="56" spans="6:10" x14ac:dyDescent="0.25">
      <c r="F56" s="49"/>
      <c r="G56" s="49"/>
      <c r="H56" s="49"/>
      <c r="I56" s="49"/>
      <c r="J56" s="30"/>
    </row>
    <row r="57" spans="6:10" x14ac:dyDescent="0.25">
      <c r="F57" s="49"/>
      <c r="G57" s="49"/>
      <c r="H57" s="49"/>
      <c r="I57" s="49"/>
      <c r="J57" s="30"/>
    </row>
    <row r="58" spans="6:10" x14ac:dyDescent="0.25">
      <c r="F58" s="49"/>
      <c r="G58" s="49"/>
      <c r="H58" s="49"/>
      <c r="I58" s="49"/>
      <c r="J58" s="30"/>
    </row>
    <row r="59" spans="6:10" x14ac:dyDescent="0.25">
      <c r="F59" s="49"/>
      <c r="G59" s="49"/>
      <c r="H59" s="49"/>
      <c r="I59" s="49"/>
      <c r="J59" s="30"/>
    </row>
    <row r="60" spans="6:10" x14ac:dyDescent="0.25">
      <c r="F60" s="49"/>
      <c r="G60" s="49"/>
      <c r="H60" s="49"/>
      <c r="I60" s="49"/>
      <c r="J60" s="30"/>
    </row>
    <row r="61" spans="6:10" x14ac:dyDescent="0.25">
      <c r="F61" s="49"/>
      <c r="G61" s="49"/>
      <c r="H61" s="49"/>
      <c r="I61" s="49"/>
      <c r="J61" s="30"/>
    </row>
    <row r="62" spans="6:10" x14ac:dyDescent="0.25">
      <c r="F62" s="49"/>
      <c r="G62" s="49"/>
      <c r="H62" s="49"/>
      <c r="I62" s="49"/>
      <c r="J62" s="30"/>
    </row>
    <row r="63" spans="6:10" x14ac:dyDescent="0.25">
      <c r="F63" s="49"/>
      <c r="G63" s="49"/>
      <c r="H63" s="49"/>
      <c r="I63" s="49"/>
      <c r="J63" s="30"/>
    </row>
    <row r="64" spans="6:10" x14ac:dyDescent="0.25">
      <c r="F64" s="49"/>
      <c r="G64" s="49"/>
      <c r="H64" s="49"/>
      <c r="I64" s="49"/>
      <c r="J64" s="30"/>
    </row>
    <row r="65" spans="6:10" x14ac:dyDescent="0.25">
      <c r="F65" s="49"/>
      <c r="G65" s="49"/>
      <c r="H65" s="49"/>
      <c r="I65" s="49"/>
      <c r="J65" s="30"/>
    </row>
    <row r="66" spans="6:10" x14ac:dyDescent="0.25">
      <c r="F66" s="49"/>
      <c r="G66" s="49"/>
      <c r="H66" s="49"/>
      <c r="I66" s="49"/>
      <c r="J66" s="30"/>
    </row>
    <row r="67" spans="6:10" x14ac:dyDescent="0.25">
      <c r="F67" s="39"/>
      <c r="G67" s="39"/>
      <c r="H67" s="39"/>
      <c r="I67" s="39"/>
    </row>
  </sheetData>
  <autoFilter ref="A3:E17"/>
  <mergeCells count="10">
    <mergeCell ref="D1:E1"/>
    <mergeCell ref="F3:G3"/>
    <mergeCell ref="H3:I3"/>
    <mergeCell ref="A3:A4"/>
    <mergeCell ref="B3:B4"/>
    <mergeCell ref="D3:D4"/>
    <mergeCell ref="E3:E4"/>
    <mergeCell ref="F1:I1"/>
    <mergeCell ref="F2:I2"/>
    <mergeCell ref="C3:C4"/>
  </mergeCells>
  <pageMargins left="0.39370078740157483" right="0.23622047244094491" top="0.51181102362204722" bottom="0.74803149606299213" header="0.31496062992125984" footer="0.31496062992125984"/>
  <pageSetup paperSize="9" scale="95" orientation="landscape" r:id="rId1"/>
  <headerFooter>
    <oddHeader>&amp;LČOV Krnov - rekonstrukce plynojemu</oddHeader>
    <oddFooter>&amp;L&amp;F&amp;C&amp;P/&amp;N&amp;R&amp;G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zoomScaleNormal="100" workbookViewId="0">
      <pane ySplit="4" topLeftCell="A44" activePane="bottomLeft" state="frozen"/>
      <selection pane="bottomLeft" activeCell="H58" sqref="H58"/>
    </sheetView>
  </sheetViews>
  <sheetFormatPr defaultRowHeight="15" x14ac:dyDescent="0.25"/>
  <cols>
    <col min="1" max="1" width="9.7109375" customWidth="1"/>
    <col min="2" max="2" width="77.140625" customWidth="1"/>
    <col min="3" max="3" width="4.85546875" style="71" customWidth="1"/>
    <col min="4" max="4" width="5.5703125" style="71" customWidth="1"/>
    <col min="5" max="5" width="4.28515625" style="71" customWidth="1"/>
    <col min="6" max="9" width="10.7109375" customWidth="1"/>
  </cols>
  <sheetData>
    <row r="1" spans="1:9" x14ac:dyDescent="0.25">
      <c r="A1" s="74" t="s">
        <v>23</v>
      </c>
      <c r="B1" s="8" t="s">
        <v>54</v>
      </c>
      <c r="C1" s="73"/>
      <c r="D1" s="162"/>
      <c r="E1" s="163"/>
      <c r="F1" s="173"/>
      <c r="G1" s="174"/>
      <c r="H1" s="174"/>
      <c r="I1" s="175"/>
    </row>
    <row r="2" spans="1:9" ht="15.75" thickBot="1" x14ac:dyDescent="0.3">
      <c r="A2" s="58" t="s">
        <v>13</v>
      </c>
      <c r="B2" s="59"/>
      <c r="C2" s="63"/>
      <c r="D2" s="63"/>
      <c r="E2" s="64"/>
      <c r="F2" s="176"/>
      <c r="G2" s="177"/>
      <c r="H2" s="177"/>
      <c r="I2" s="178"/>
    </row>
    <row r="3" spans="1:9" x14ac:dyDescent="0.25">
      <c r="A3" s="167" t="s">
        <v>5</v>
      </c>
      <c r="B3" s="169" t="s">
        <v>4</v>
      </c>
      <c r="C3" s="179" t="s">
        <v>41</v>
      </c>
      <c r="D3" s="169" t="s">
        <v>0</v>
      </c>
      <c r="E3" s="171" t="s">
        <v>10</v>
      </c>
      <c r="F3" s="164" t="s">
        <v>11</v>
      </c>
      <c r="G3" s="165"/>
      <c r="H3" s="164" t="s">
        <v>7</v>
      </c>
      <c r="I3" s="166"/>
    </row>
    <row r="4" spans="1:9" ht="15.75" thickBot="1" x14ac:dyDescent="0.3">
      <c r="A4" s="168"/>
      <c r="B4" s="170"/>
      <c r="C4" s="180"/>
      <c r="D4" s="170"/>
      <c r="E4" s="172"/>
      <c r="F4" s="7" t="s">
        <v>1</v>
      </c>
      <c r="G4" s="50" t="s">
        <v>6</v>
      </c>
      <c r="H4" s="7" t="s">
        <v>1</v>
      </c>
      <c r="I4" s="2" t="s">
        <v>2</v>
      </c>
    </row>
    <row r="5" spans="1:9" x14ac:dyDescent="0.25">
      <c r="A5" s="3"/>
      <c r="B5" s="1"/>
      <c r="C5" s="65"/>
      <c r="D5" s="65"/>
      <c r="E5" s="66"/>
      <c r="F5" s="40"/>
      <c r="G5" s="51"/>
      <c r="H5" s="40"/>
      <c r="I5" s="41"/>
    </row>
    <row r="6" spans="1:9" x14ac:dyDescent="0.25">
      <c r="A6" s="3"/>
      <c r="B6" s="6" t="s">
        <v>8</v>
      </c>
      <c r="C6" s="67"/>
      <c r="D6" s="65"/>
      <c r="E6" s="66"/>
      <c r="F6" s="40"/>
      <c r="G6" s="51"/>
      <c r="H6" s="40"/>
      <c r="I6" s="42"/>
    </row>
    <row r="7" spans="1:9" x14ac:dyDescent="0.25">
      <c r="A7" s="4"/>
      <c r="B7" s="72"/>
      <c r="C7" s="68"/>
      <c r="D7" s="60"/>
      <c r="E7" s="61"/>
      <c r="F7" s="43"/>
      <c r="G7" s="52"/>
      <c r="H7" s="43"/>
      <c r="I7" s="44"/>
    </row>
    <row r="8" spans="1:9" x14ac:dyDescent="0.25">
      <c r="A8" s="75" t="s">
        <v>56</v>
      </c>
      <c r="B8" s="88" t="s">
        <v>66</v>
      </c>
      <c r="C8" s="76"/>
      <c r="D8" s="77" t="s">
        <v>48</v>
      </c>
      <c r="E8" s="78">
        <v>1</v>
      </c>
      <c r="F8" s="43">
        <v>0</v>
      </c>
      <c r="G8" s="52">
        <v>0</v>
      </c>
      <c r="H8" s="43">
        <f>E8*F8</f>
        <v>0</v>
      </c>
      <c r="I8" s="44">
        <f>E8*G8</f>
        <v>0</v>
      </c>
    </row>
    <row r="9" spans="1:9" ht="243" x14ac:dyDescent="0.25">
      <c r="A9" s="75"/>
      <c r="B9" s="87" t="s">
        <v>67</v>
      </c>
      <c r="C9" s="76"/>
      <c r="D9" s="77"/>
      <c r="E9" s="78"/>
      <c r="F9" s="43"/>
      <c r="G9" s="52"/>
      <c r="H9" s="43"/>
      <c r="I9" s="44"/>
    </row>
    <row r="10" spans="1:9" x14ac:dyDescent="0.25">
      <c r="A10" s="75" t="s">
        <v>57</v>
      </c>
      <c r="B10" s="85" t="s">
        <v>68</v>
      </c>
      <c r="C10" s="76"/>
      <c r="D10" s="77" t="s">
        <v>48</v>
      </c>
      <c r="E10" s="78">
        <v>1</v>
      </c>
      <c r="F10" s="43">
        <v>0</v>
      </c>
      <c r="G10" s="52">
        <v>0</v>
      </c>
      <c r="H10" s="43">
        <f>E10*F10</f>
        <v>0</v>
      </c>
      <c r="I10" s="44">
        <f>E10*G10</f>
        <v>0</v>
      </c>
    </row>
    <row r="11" spans="1:9" ht="25.5" x14ac:dyDescent="0.25">
      <c r="A11" s="75"/>
      <c r="B11" s="82" t="s">
        <v>138</v>
      </c>
      <c r="C11" s="76"/>
      <c r="D11" s="77"/>
      <c r="E11" s="78"/>
      <c r="F11" s="43"/>
      <c r="G11" s="52"/>
      <c r="H11" s="43"/>
      <c r="I11" s="44"/>
    </row>
    <row r="12" spans="1:9" x14ac:dyDescent="0.25">
      <c r="A12" s="75" t="s">
        <v>58</v>
      </c>
      <c r="B12" s="85" t="s">
        <v>69</v>
      </c>
      <c r="C12" s="76"/>
      <c r="D12" s="77" t="s">
        <v>48</v>
      </c>
      <c r="E12" s="78">
        <v>1</v>
      </c>
      <c r="F12" s="43">
        <v>0</v>
      </c>
      <c r="G12" s="52">
        <v>0</v>
      </c>
      <c r="H12" s="43">
        <f>E12*F12</f>
        <v>0</v>
      </c>
      <c r="I12" s="44">
        <f>E12*G12</f>
        <v>0</v>
      </c>
    </row>
    <row r="13" spans="1:9" ht="38.25" x14ac:dyDescent="0.25">
      <c r="A13" s="75"/>
      <c r="B13" s="82" t="s">
        <v>139</v>
      </c>
      <c r="C13" s="76"/>
      <c r="D13" s="77"/>
      <c r="E13" s="78"/>
      <c r="F13" s="43"/>
      <c r="G13" s="52"/>
      <c r="H13" s="43"/>
      <c r="I13" s="44"/>
    </row>
    <row r="14" spans="1:9" x14ac:dyDescent="0.25">
      <c r="A14" s="75" t="s">
        <v>61</v>
      </c>
      <c r="B14" s="85" t="s">
        <v>70</v>
      </c>
      <c r="C14" s="76"/>
      <c r="D14" s="77" t="s">
        <v>42</v>
      </c>
      <c r="E14" s="78">
        <v>220</v>
      </c>
      <c r="F14" s="43">
        <v>0</v>
      </c>
      <c r="G14" s="52">
        <v>0</v>
      </c>
      <c r="H14" s="43">
        <f>E14*F14</f>
        <v>0</v>
      </c>
      <c r="I14" s="44">
        <f>E14*G14</f>
        <v>0</v>
      </c>
    </row>
    <row r="15" spans="1:9" ht="63.75" x14ac:dyDescent="0.25">
      <c r="A15" s="75"/>
      <c r="B15" s="82" t="s">
        <v>140</v>
      </c>
      <c r="C15" s="76"/>
      <c r="D15" s="77"/>
      <c r="E15" s="78"/>
      <c r="F15" s="43"/>
      <c r="G15" s="52"/>
      <c r="H15" s="43"/>
      <c r="I15" s="44"/>
    </row>
    <row r="16" spans="1:9" x14ac:dyDescent="0.25">
      <c r="A16" s="75" t="s">
        <v>62</v>
      </c>
      <c r="B16" s="85" t="s">
        <v>71</v>
      </c>
      <c r="C16" s="76"/>
      <c r="D16" s="77" t="s">
        <v>42</v>
      </c>
      <c r="E16" s="78">
        <v>350</v>
      </c>
      <c r="F16" s="43">
        <v>0</v>
      </c>
      <c r="G16" s="52">
        <v>0</v>
      </c>
      <c r="H16" s="43">
        <f>E16*F16</f>
        <v>0</v>
      </c>
      <c r="I16" s="44">
        <f>E16*G16</f>
        <v>0</v>
      </c>
    </row>
    <row r="17" spans="1:9" ht="63.75" x14ac:dyDescent="0.25">
      <c r="A17" s="75"/>
      <c r="B17" s="82" t="s">
        <v>141</v>
      </c>
      <c r="C17" s="76"/>
      <c r="D17" s="77"/>
      <c r="E17" s="78"/>
      <c r="F17" s="43"/>
      <c r="G17" s="52"/>
      <c r="H17" s="43"/>
      <c r="I17" s="44"/>
    </row>
    <row r="18" spans="1:9" x14ac:dyDescent="0.25">
      <c r="A18" s="75" t="s">
        <v>63</v>
      </c>
      <c r="B18" s="85" t="s">
        <v>72</v>
      </c>
      <c r="C18" s="76"/>
      <c r="D18" s="77" t="s">
        <v>48</v>
      </c>
      <c r="E18" s="78">
        <v>1</v>
      </c>
      <c r="F18" s="43">
        <v>0</v>
      </c>
      <c r="G18" s="52">
        <v>0</v>
      </c>
      <c r="H18" s="43">
        <f>E18*F18</f>
        <v>0</v>
      </c>
      <c r="I18" s="44">
        <f>E18*G18</f>
        <v>0</v>
      </c>
    </row>
    <row r="19" spans="1:9" ht="76.5" x14ac:dyDescent="0.25">
      <c r="A19" s="75"/>
      <c r="B19" s="82" t="s">
        <v>73</v>
      </c>
      <c r="C19" s="76"/>
      <c r="D19" s="77"/>
      <c r="E19" s="78"/>
      <c r="F19" s="43"/>
      <c r="G19" s="52"/>
      <c r="H19" s="43"/>
      <c r="I19" s="44"/>
    </row>
    <row r="20" spans="1:9" x14ac:dyDescent="0.25">
      <c r="A20" s="75" t="s">
        <v>74</v>
      </c>
      <c r="B20" s="85" t="s">
        <v>75</v>
      </c>
      <c r="C20" s="76"/>
      <c r="D20" s="77" t="s">
        <v>48</v>
      </c>
      <c r="E20" s="78">
        <v>1</v>
      </c>
      <c r="F20" s="43">
        <v>0</v>
      </c>
      <c r="G20" s="52">
        <v>0</v>
      </c>
      <c r="H20" s="43">
        <f>E20*F20</f>
        <v>0</v>
      </c>
      <c r="I20" s="44">
        <f>E20*G20</f>
        <v>0</v>
      </c>
    </row>
    <row r="21" spans="1:9" ht="51" x14ac:dyDescent="0.25">
      <c r="A21" s="75"/>
      <c r="B21" s="82" t="s">
        <v>145</v>
      </c>
      <c r="C21" s="76"/>
      <c r="D21" s="77"/>
      <c r="E21" s="78"/>
      <c r="F21" s="43"/>
      <c r="G21" s="52"/>
      <c r="H21" s="43"/>
      <c r="I21" s="44"/>
    </row>
    <row r="22" spans="1:9" x14ac:dyDescent="0.25">
      <c r="A22" s="75" t="s">
        <v>76</v>
      </c>
      <c r="B22" s="85" t="s">
        <v>77</v>
      </c>
      <c r="C22" s="76"/>
      <c r="D22" s="77" t="s">
        <v>48</v>
      </c>
      <c r="E22" s="78">
        <v>1</v>
      </c>
      <c r="F22" s="43">
        <v>0</v>
      </c>
      <c r="G22" s="52">
        <v>0</v>
      </c>
      <c r="H22" s="43">
        <f>E22*F22</f>
        <v>0</v>
      </c>
      <c r="I22" s="44">
        <f>E22*G22</f>
        <v>0</v>
      </c>
    </row>
    <row r="23" spans="1:9" ht="51" x14ac:dyDescent="0.25">
      <c r="A23" s="75"/>
      <c r="B23" s="82" t="s">
        <v>144</v>
      </c>
      <c r="C23" s="76"/>
      <c r="D23" s="77"/>
      <c r="E23" s="78"/>
      <c r="F23" s="43"/>
      <c r="G23" s="52"/>
      <c r="H23" s="43"/>
      <c r="I23" s="44"/>
    </row>
    <row r="24" spans="1:9" ht="26.25" x14ac:dyDescent="0.25">
      <c r="A24" s="75" t="s">
        <v>78</v>
      </c>
      <c r="B24" s="90" t="s">
        <v>146</v>
      </c>
      <c r="C24" s="76"/>
      <c r="D24" s="77" t="s">
        <v>48</v>
      </c>
      <c r="E24" s="78">
        <v>1</v>
      </c>
      <c r="F24" s="43">
        <v>0</v>
      </c>
      <c r="G24" s="52">
        <v>0</v>
      </c>
      <c r="H24" s="43">
        <f>E24*F24</f>
        <v>0</v>
      </c>
      <c r="I24" s="44">
        <f>E24*G24</f>
        <v>0</v>
      </c>
    </row>
    <row r="25" spans="1:9" x14ac:dyDescent="0.25">
      <c r="A25" s="75" t="s">
        <v>79</v>
      </c>
      <c r="B25" s="85" t="s">
        <v>80</v>
      </c>
      <c r="C25" s="76"/>
      <c r="D25" s="77" t="s">
        <v>48</v>
      </c>
      <c r="E25" s="78">
        <v>1</v>
      </c>
      <c r="F25" s="43">
        <v>0</v>
      </c>
      <c r="G25" s="52">
        <v>0</v>
      </c>
      <c r="H25" s="43">
        <f t="shared" ref="H25:H28" si="0">E25*F25</f>
        <v>0</v>
      </c>
      <c r="I25" s="44">
        <f t="shared" ref="I25:I28" si="1">E25*G25</f>
        <v>0</v>
      </c>
    </row>
    <row r="26" spans="1:9" x14ac:dyDescent="0.25">
      <c r="A26" s="75" t="s">
        <v>127</v>
      </c>
      <c r="B26" s="85" t="s">
        <v>92</v>
      </c>
      <c r="C26" s="76"/>
      <c r="D26" s="77" t="s">
        <v>3</v>
      </c>
      <c r="E26" s="78">
        <v>1</v>
      </c>
      <c r="F26" s="43">
        <v>0</v>
      </c>
      <c r="G26" s="52">
        <v>0</v>
      </c>
      <c r="H26" s="43">
        <f t="shared" si="0"/>
        <v>0</v>
      </c>
      <c r="I26" s="44">
        <f t="shared" si="1"/>
        <v>0</v>
      </c>
    </row>
    <row r="27" spans="1:9" x14ac:dyDescent="0.25">
      <c r="A27" s="75" t="s">
        <v>128</v>
      </c>
      <c r="B27" s="85" t="s">
        <v>95</v>
      </c>
      <c r="C27" s="76"/>
      <c r="D27" s="77" t="s">
        <v>3</v>
      </c>
      <c r="E27" s="78">
        <v>2</v>
      </c>
      <c r="F27" s="43">
        <v>0</v>
      </c>
      <c r="G27" s="52">
        <v>0</v>
      </c>
      <c r="H27" s="43">
        <f t="shared" si="0"/>
        <v>0</v>
      </c>
      <c r="I27" s="44">
        <f t="shared" si="1"/>
        <v>0</v>
      </c>
    </row>
    <row r="28" spans="1:9" x14ac:dyDescent="0.25">
      <c r="A28" s="75" t="s">
        <v>129</v>
      </c>
      <c r="B28" s="85" t="s">
        <v>97</v>
      </c>
      <c r="C28" s="76"/>
      <c r="D28" s="77" t="s">
        <v>48</v>
      </c>
      <c r="E28" s="78">
        <v>1</v>
      </c>
      <c r="F28" s="43">
        <v>0</v>
      </c>
      <c r="G28" s="52">
        <v>0</v>
      </c>
      <c r="H28" s="43">
        <f t="shared" si="0"/>
        <v>0</v>
      </c>
      <c r="I28" s="44">
        <f t="shared" si="1"/>
        <v>0</v>
      </c>
    </row>
    <row r="29" spans="1:9" x14ac:dyDescent="0.25">
      <c r="A29" s="75"/>
      <c r="B29" s="85"/>
      <c r="C29" s="76"/>
      <c r="D29" s="77"/>
      <c r="E29" s="78"/>
      <c r="F29" s="43"/>
      <c r="G29" s="52"/>
      <c r="H29" s="43"/>
      <c r="I29" s="44"/>
    </row>
    <row r="30" spans="1:9" x14ac:dyDescent="0.25">
      <c r="A30" s="75"/>
      <c r="B30" s="82"/>
      <c r="C30" s="76"/>
      <c r="D30" s="77"/>
      <c r="E30" s="78"/>
      <c r="F30" s="43"/>
      <c r="G30" s="52"/>
      <c r="H30" s="43"/>
      <c r="I30" s="44"/>
    </row>
    <row r="31" spans="1:9" ht="25.5" x14ac:dyDescent="0.25">
      <c r="A31" s="91" t="s">
        <v>130</v>
      </c>
      <c r="B31" s="82" t="s">
        <v>83</v>
      </c>
      <c r="C31" s="76"/>
      <c r="D31" s="77"/>
      <c r="E31" s="78"/>
      <c r="F31" s="43"/>
      <c r="G31" s="52"/>
      <c r="H31" s="43"/>
      <c r="I31" s="44"/>
    </row>
    <row r="32" spans="1:9" x14ac:dyDescent="0.25">
      <c r="A32" s="91"/>
      <c r="B32" s="82"/>
      <c r="C32" s="76"/>
      <c r="D32" s="77"/>
      <c r="E32" s="78"/>
      <c r="F32" s="43"/>
      <c r="G32" s="52"/>
      <c r="H32" s="43"/>
      <c r="I32" s="44"/>
    </row>
    <row r="33" spans="1:9" x14ac:dyDescent="0.25">
      <c r="A33" s="75"/>
      <c r="B33" s="85" t="s">
        <v>330</v>
      </c>
      <c r="C33" s="76"/>
      <c r="D33" s="77"/>
      <c r="E33" s="78"/>
      <c r="F33" s="43"/>
      <c r="G33" s="52"/>
      <c r="H33" s="43"/>
      <c r="I33" s="44"/>
    </row>
    <row r="34" spans="1:9" x14ac:dyDescent="0.25">
      <c r="A34" s="75" t="s">
        <v>116</v>
      </c>
      <c r="B34" s="85" t="s">
        <v>117</v>
      </c>
      <c r="C34" s="76"/>
      <c r="D34" s="77" t="s">
        <v>48</v>
      </c>
      <c r="E34" s="78">
        <v>1</v>
      </c>
      <c r="F34" s="43">
        <v>0</v>
      </c>
      <c r="G34" s="52">
        <v>0</v>
      </c>
      <c r="H34" s="43">
        <f t="shared" ref="H34" si="2">E34*F34</f>
        <v>0</v>
      </c>
      <c r="I34" s="44">
        <f t="shared" ref="I34" si="3">E34*G34</f>
        <v>0</v>
      </c>
    </row>
    <row r="35" spans="1:9" x14ac:dyDescent="0.25">
      <c r="A35" s="75"/>
      <c r="B35" s="82" t="s">
        <v>84</v>
      </c>
      <c r="C35" s="76"/>
      <c r="D35" s="77" t="s">
        <v>9</v>
      </c>
      <c r="E35" s="78">
        <v>8</v>
      </c>
      <c r="F35" s="43"/>
      <c r="G35" s="52"/>
      <c r="H35" s="43"/>
      <c r="I35" s="44"/>
    </row>
    <row r="36" spans="1:9" x14ac:dyDescent="0.25">
      <c r="A36" s="75"/>
      <c r="B36" s="82" t="s">
        <v>85</v>
      </c>
      <c r="C36" s="76"/>
      <c r="D36" s="77" t="s">
        <v>3</v>
      </c>
      <c r="E36" s="78">
        <v>4</v>
      </c>
      <c r="F36" s="43"/>
      <c r="G36" s="52"/>
      <c r="H36" s="43"/>
      <c r="I36" s="44"/>
    </row>
    <row r="37" spans="1:9" x14ac:dyDescent="0.25">
      <c r="A37" s="75"/>
      <c r="B37" s="82" t="s">
        <v>334</v>
      </c>
      <c r="C37" s="76"/>
      <c r="D37" s="77" t="s">
        <v>3</v>
      </c>
      <c r="E37" s="78">
        <v>2</v>
      </c>
      <c r="F37" s="43"/>
      <c r="G37" s="52"/>
      <c r="H37" s="43"/>
      <c r="I37" s="44"/>
    </row>
    <row r="38" spans="1:9" x14ac:dyDescent="0.25">
      <c r="A38" s="75"/>
      <c r="B38" s="82" t="s">
        <v>86</v>
      </c>
      <c r="C38" s="76"/>
      <c r="D38" s="77" t="s">
        <v>3</v>
      </c>
      <c r="E38" s="78">
        <v>1</v>
      </c>
      <c r="F38" s="43"/>
      <c r="G38" s="52"/>
      <c r="H38" s="43"/>
      <c r="I38" s="44"/>
    </row>
    <row r="39" spans="1:9" ht="25.5" x14ac:dyDescent="0.25">
      <c r="A39" s="75"/>
      <c r="B39" s="82" t="s">
        <v>87</v>
      </c>
      <c r="C39" s="76"/>
      <c r="D39" s="77" t="s">
        <v>48</v>
      </c>
      <c r="E39" s="78">
        <v>2</v>
      </c>
      <c r="F39" s="43"/>
      <c r="G39" s="52"/>
      <c r="H39" s="43"/>
      <c r="I39" s="44"/>
    </row>
    <row r="40" spans="1:9" ht="25.5" x14ac:dyDescent="0.25">
      <c r="A40" s="75"/>
      <c r="B40" s="82" t="s">
        <v>89</v>
      </c>
      <c r="C40" s="76"/>
      <c r="D40" s="77" t="s">
        <v>3</v>
      </c>
      <c r="E40" s="78">
        <v>2</v>
      </c>
      <c r="F40" s="43"/>
      <c r="G40" s="52"/>
      <c r="H40" s="43"/>
      <c r="I40" s="44"/>
    </row>
    <row r="41" spans="1:9" ht="25.5" x14ac:dyDescent="0.25">
      <c r="A41" s="75"/>
      <c r="B41" s="82" t="s">
        <v>90</v>
      </c>
      <c r="C41" s="76"/>
      <c r="D41" s="77" t="s">
        <v>3</v>
      </c>
      <c r="E41" s="78">
        <v>4</v>
      </c>
      <c r="F41" s="43"/>
      <c r="G41" s="52"/>
      <c r="H41" s="43"/>
      <c r="I41" s="44"/>
    </row>
    <row r="42" spans="1:9" x14ac:dyDescent="0.25">
      <c r="A42" s="75"/>
      <c r="B42" s="82" t="s">
        <v>88</v>
      </c>
      <c r="C42" s="76"/>
      <c r="D42" s="77" t="s">
        <v>3</v>
      </c>
      <c r="E42" s="78">
        <v>2</v>
      </c>
      <c r="F42" s="43"/>
      <c r="G42" s="52"/>
      <c r="H42" s="43"/>
      <c r="I42" s="44"/>
    </row>
    <row r="43" spans="1:9" ht="140.25" x14ac:dyDescent="0.25">
      <c r="A43" s="75"/>
      <c r="B43" s="82" t="s">
        <v>91</v>
      </c>
      <c r="C43" s="76"/>
      <c r="D43" s="77" t="s">
        <v>48</v>
      </c>
      <c r="E43" s="78">
        <v>2</v>
      </c>
      <c r="F43" s="43"/>
      <c r="G43" s="52"/>
      <c r="H43" s="43"/>
      <c r="I43" s="44"/>
    </row>
    <row r="44" spans="1:9" ht="25.5" x14ac:dyDescent="0.25">
      <c r="A44" s="75"/>
      <c r="B44" s="82" t="s">
        <v>328</v>
      </c>
      <c r="C44" s="76"/>
      <c r="D44" s="77" t="s">
        <v>48</v>
      </c>
      <c r="E44" s="78">
        <v>1</v>
      </c>
      <c r="F44" s="43"/>
      <c r="G44" s="52"/>
      <c r="H44" s="43"/>
      <c r="I44" s="44"/>
    </row>
    <row r="45" spans="1:9" x14ac:dyDescent="0.25">
      <c r="A45" s="75"/>
      <c r="B45" s="82" t="s">
        <v>329</v>
      </c>
      <c r="C45" s="76"/>
      <c r="D45" s="77" t="s">
        <v>48</v>
      </c>
      <c r="E45" s="78">
        <v>1</v>
      </c>
      <c r="F45" s="43"/>
      <c r="G45" s="52"/>
      <c r="H45" s="43"/>
      <c r="I45" s="44"/>
    </row>
    <row r="46" spans="1:9" ht="25.5" x14ac:dyDescent="0.25">
      <c r="A46" s="91" t="s">
        <v>119</v>
      </c>
      <c r="B46" s="82" t="s">
        <v>83</v>
      </c>
      <c r="C46" s="76"/>
      <c r="D46" s="77"/>
      <c r="E46" s="78"/>
      <c r="F46" s="43"/>
      <c r="G46" s="52"/>
      <c r="H46" s="43"/>
      <c r="I46" s="44"/>
    </row>
    <row r="47" spans="1:9" x14ac:dyDescent="0.25">
      <c r="A47" s="75"/>
      <c r="B47" s="82"/>
      <c r="C47" s="76"/>
      <c r="D47" s="77"/>
      <c r="E47" s="78"/>
      <c r="F47" s="43"/>
      <c r="G47" s="52"/>
      <c r="H47" s="43"/>
      <c r="I47" s="44"/>
    </row>
    <row r="48" spans="1:9" x14ac:dyDescent="0.25">
      <c r="A48" s="75"/>
      <c r="B48" s="85" t="s">
        <v>12</v>
      </c>
      <c r="C48" s="76"/>
      <c r="D48" s="77"/>
      <c r="E48" s="78"/>
      <c r="F48" s="43"/>
      <c r="G48" s="52"/>
      <c r="H48" s="43"/>
      <c r="I48" s="44"/>
    </row>
    <row r="49" spans="1:9" x14ac:dyDescent="0.25">
      <c r="A49" s="75" t="s">
        <v>118</v>
      </c>
      <c r="B49" s="82" t="s">
        <v>65</v>
      </c>
      <c r="C49" s="76"/>
      <c r="D49" s="77" t="s">
        <v>48</v>
      </c>
      <c r="E49" s="78">
        <v>1</v>
      </c>
      <c r="F49" s="43">
        <v>0</v>
      </c>
      <c r="G49" s="52">
        <v>0</v>
      </c>
      <c r="H49" s="43"/>
      <c r="I49" s="44">
        <f t="shared" ref="I49" si="4">E49*G49</f>
        <v>0</v>
      </c>
    </row>
    <row r="50" spans="1:9" x14ac:dyDescent="0.25">
      <c r="A50" s="75" t="s">
        <v>120</v>
      </c>
      <c r="B50" s="82" t="s">
        <v>94</v>
      </c>
      <c r="C50" s="76"/>
      <c r="D50" s="77" t="s">
        <v>3</v>
      </c>
      <c r="E50" s="78">
        <v>1</v>
      </c>
      <c r="F50" s="43">
        <v>0</v>
      </c>
      <c r="G50" s="52">
        <v>0</v>
      </c>
      <c r="H50" s="43"/>
      <c r="I50" s="44">
        <f t="shared" ref="I50:I52" si="5">E50*G50</f>
        <v>0</v>
      </c>
    </row>
    <row r="51" spans="1:9" x14ac:dyDescent="0.25">
      <c r="A51" s="75" t="s">
        <v>121</v>
      </c>
      <c r="B51" s="82" t="s">
        <v>93</v>
      </c>
      <c r="C51" s="76"/>
      <c r="D51" s="77" t="s">
        <v>3</v>
      </c>
      <c r="E51" s="78">
        <v>1</v>
      </c>
      <c r="F51" s="43">
        <v>0</v>
      </c>
      <c r="G51" s="52">
        <v>0</v>
      </c>
      <c r="H51" s="43"/>
      <c r="I51" s="44">
        <f t="shared" si="5"/>
        <v>0</v>
      </c>
    </row>
    <row r="52" spans="1:9" x14ac:dyDescent="0.25">
      <c r="A52" s="75" t="s">
        <v>122</v>
      </c>
      <c r="B52" s="82" t="s">
        <v>96</v>
      </c>
      <c r="C52" s="76"/>
      <c r="D52" s="77" t="s">
        <v>3</v>
      </c>
      <c r="E52" s="78">
        <v>2</v>
      </c>
      <c r="F52" s="43">
        <v>0</v>
      </c>
      <c r="G52" s="52">
        <v>0</v>
      </c>
      <c r="H52" s="43"/>
      <c r="I52" s="44">
        <f t="shared" si="5"/>
        <v>0</v>
      </c>
    </row>
    <row r="53" spans="1:9" ht="25.5" x14ac:dyDescent="0.25">
      <c r="A53" s="91" t="s">
        <v>123</v>
      </c>
      <c r="B53" s="82" t="s">
        <v>83</v>
      </c>
      <c r="C53" s="76"/>
      <c r="D53" s="77"/>
      <c r="E53" s="78"/>
      <c r="F53" s="43"/>
      <c r="G53" s="52"/>
      <c r="H53" s="43"/>
      <c r="I53" s="44"/>
    </row>
    <row r="54" spans="1:9" x14ac:dyDescent="0.25">
      <c r="A54" s="75"/>
      <c r="B54" s="82"/>
      <c r="C54" s="76"/>
      <c r="D54" s="77"/>
      <c r="E54" s="78"/>
      <c r="F54" s="43"/>
      <c r="G54" s="52"/>
      <c r="H54" s="43"/>
      <c r="I54" s="44"/>
    </row>
    <row r="55" spans="1:9" x14ac:dyDescent="0.25">
      <c r="A55" s="75"/>
      <c r="B55" s="85" t="s">
        <v>64</v>
      </c>
      <c r="C55" s="76"/>
      <c r="D55" s="77"/>
      <c r="E55" s="78"/>
      <c r="F55" s="43"/>
      <c r="G55" s="52"/>
      <c r="H55" s="43"/>
      <c r="I55" s="44"/>
    </row>
    <row r="56" spans="1:9" x14ac:dyDescent="0.25">
      <c r="A56" s="75" t="s">
        <v>124</v>
      </c>
      <c r="B56" s="82" t="s">
        <v>60</v>
      </c>
      <c r="C56" s="76"/>
      <c r="D56" s="77" t="s">
        <v>48</v>
      </c>
      <c r="E56" s="78">
        <v>1</v>
      </c>
      <c r="F56" s="43">
        <v>0</v>
      </c>
      <c r="G56" s="52">
        <v>0</v>
      </c>
      <c r="H56" s="43"/>
      <c r="I56" s="44">
        <f t="shared" ref="I56" si="6">E56*G56</f>
        <v>0</v>
      </c>
    </row>
    <row r="57" spans="1:9" x14ac:dyDescent="0.25">
      <c r="A57" s="75" t="s">
        <v>125</v>
      </c>
      <c r="B57" s="82" t="s">
        <v>143</v>
      </c>
      <c r="C57" s="76"/>
      <c r="D57" s="77" t="s">
        <v>48</v>
      </c>
      <c r="E57" s="78">
        <v>1</v>
      </c>
      <c r="F57" s="43">
        <v>0</v>
      </c>
      <c r="G57" s="52">
        <v>0</v>
      </c>
      <c r="H57" s="43"/>
      <c r="I57" s="44">
        <f t="shared" ref="I57:I62" si="7">E57*G57</f>
        <v>0</v>
      </c>
    </row>
    <row r="58" spans="1:9" x14ac:dyDescent="0.25">
      <c r="A58" s="75" t="s">
        <v>126</v>
      </c>
      <c r="B58" s="82" t="s">
        <v>59</v>
      </c>
      <c r="C58" s="76"/>
      <c r="D58" s="77" t="s">
        <v>48</v>
      </c>
      <c r="E58" s="78">
        <v>1</v>
      </c>
      <c r="F58" s="43">
        <v>0</v>
      </c>
      <c r="G58" s="52">
        <v>0</v>
      </c>
      <c r="H58" s="43"/>
      <c r="I58" s="44">
        <f t="shared" si="7"/>
        <v>0</v>
      </c>
    </row>
    <row r="59" spans="1:9" x14ac:dyDescent="0.25">
      <c r="A59" s="75" t="s">
        <v>142</v>
      </c>
      <c r="B59" s="82" t="s">
        <v>81</v>
      </c>
      <c r="C59" s="76"/>
      <c r="D59" s="77" t="s">
        <v>48</v>
      </c>
      <c r="E59" s="78">
        <v>1</v>
      </c>
      <c r="F59" s="43">
        <v>0</v>
      </c>
      <c r="G59" s="52">
        <v>0</v>
      </c>
      <c r="H59" s="43"/>
      <c r="I59" s="44">
        <f t="shared" si="7"/>
        <v>0</v>
      </c>
    </row>
    <row r="60" spans="1:9" x14ac:dyDescent="0.25">
      <c r="A60" s="75" t="s">
        <v>147</v>
      </c>
      <c r="B60" s="82" t="s">
        <v>150</v>
      </c>
      <c r="C60" s="76"/>
      <c r="D60" s="77" t="s">
        <v>48</v>
      </c>
      <c r="E60" s="78">
        <v>1</v>
      </c>
      <c r="F60" s="43">
        <v>0</v>
      </c>
      <c r="G60" s="52">
        <v>0</v>
      </c>
      <c r="H60" s="43"/>
      <c r="I60" s="44">
        <f t="shared" si="7"/>
        <v>0</v>
      </c>
    </row>
    <row r="61" spans="1:9" x14ac:dyDescent="0.25">
      <c r="A61" s="75" t="s">
        <v>148</v>
      </c>
      <c r="B61" s="82" t="s">
        <v>151</v>
      </c>
      <c r="C61" s="76"/>
      <c r="D61" s="77" t="s">
        <v>48</v>
      </c>
      <c r="E61" s="78">
        <v>1</v>
      </c>
      <c r="F61" s="43">
        <v>0</v>
      </c>
      <c r="G61" s="52">
        <v>0</v>
      </c>
      <c r="H61" s="43"/>
      <c r="I61" s="44">
        <f t="shared" si="7"/>
        <v>0</v>
      </c>
    </row>
    <row r="62" spans="1:9" x14ac:dyDescent="0.25">
      <c r="A62" s="75" t="s">
        <v>149</v>
      </c>
      <c r="B62" s="79" t="s">
        <v>152</v>
      </c>
      <c r="C62" s="76"/>
      <c r="D62" s="77" t="s">
        <v>48</v>
      </c>
      <c r="E62" s="78">
        <v>1</v>
      </c>
      <c r="F62" s="43">
        <v>0</v>
      </c>
      <c r="G62" s="52">
        <v>0</v>
      </c>
      <c r="H62" s="43"/>
      <c r="I62" s="44">
        <f t="shared" si="7"/>
        <v>0</v>
      </c>
    </row>
    <row r="63" spans="1:9" x14ac:dyDescent="0.25">
      <c r="A63" s="94"/>
      <c r="B63" s="95"/>
      <c r="C63" s="76"/>
      <c r="D63" s="77"/>
      <c r="E63" s="78"/>
      <c r="F63" s="43"/>
      <c r="G63" s="52"/>
      <c r="H63" s="43"/>
      <c r="I63" s="44"/>
    </row>
    <row r="64" spans="1:9" ht="15.75" thickBot="1" x14ac:dyDescent="0.3">
      <c r="A64" s="75"/>
      <c r="B64" s="80"/>
      <c r="C64" s="76"/>
      <c r="D64" s="77"/>
      <c r="E64" s="78"/>
      <c r="F64" s="43"/>
      <c r="G64" s="52"/>
      <c r="H64" s="43"/>
      <c r="I64" s="44"/>
    </row>
    <row r="65" spans="1:9" ht="15.75" thickBot="1" x14ac:dyDescent="0.3">
      <c r="A65" s="31"/>
      <c r="B65" s="38" t="s">
        <v>37</v>
      </c>
      <c r="C65" s="69"/>
      <c r="D65" s="69"/>
      <c r="E65" s="70"/>
      <c r="F65" s="45"/>
      <c r="G65" s="47"/>
      <c r="H65" s="45">
        <f>SUM(H7:H64)</f>
        <v>0</v>
      </c>
      <c r="I65" s="46">
        <f>SUM(I5:I64)</f>
        <v>0</v>
      </c>
    </row>
    <row r="66" spans="1:9" ht="15.75" thickBot="1" x14ac:dyDescent="0.3">
      <c r="A66" s="31"/>
      <c r="B66" s="38" t="s">
        <v>36</v>
      </c>
      <c r="C66" s="69"/>
      <c r="D66" s="69"/>
      <c r="E66" s="70"/>
      <c r="F66" s="45"/>
      <c r="G66" s="47"/>
      <c r="H66" s="53"/>
      <c r="I66" s="48">
        <f>H65+I65</f>
        <v>0</v>
      </c>
    </row>
    <row r="67" spans="1:9" x14ac:dyDescent="0.25">
      <c r="F67" s="49"/>
      <c r="G67" s="49"/>
      <c r="H67" s="49"/>
      <c r="I67" s="49"/>
    </row>
    <row r="68" spans="1:9" x14ac:dyDescent="0.25">
      <c r="F68" s="49"/>
      <c r="G68" s="49"/>
      <c r="H68" s="49"/>
      <c r="I68" s="49"/>
    </row>
    <row r="69" spans="1:9" x14ac:dyDescent="0.25">
      <c r="F69" s="49"/>
      <c r="G69" s="49"/>
      <c r="H69" s="49"/>
      <c r="I69" s="49"/>
    </row>
    <row r="70" spans="1:9" x14ac:dyDescent="0.25">
      <c r="F70" s="49"/>
      <c r="G70" s="49"/>
      <c r="H70" s="49"/>
      <c r="I70" s="49"/>
    </row>
    <row r="71" spans="1:9" x14ac:dyDescent="0.25">
      <c r="F71" s="49"/>
      <c r="G71" s="49"/>
      <c r="H71" s="49"/>
      <c r="I71" s="49"/>
    </row>
    <row r="72" spans="1:9" x14ac:dyDescent="0.25">
      <c r="F72" s="49"/>
      <c r="G72" s="49"/>
      <c r="H72" s="49"/>
      <c r="I72" s="49"/>
    </row>
    <row r="73" spans="1:9" x14ac:dyDescent="0.25">
      <c r="F73" s="49"/>
      <c r="G73" s="49"/>
      <c r="H73" s="49"/>
      <c r="I73" s="49"/>
    </row>
    <row r="74" spans="1:9" x14ac:dyDescent="0.25">
      <c r="F74" s="49"/>
      <c r="G74" s="49"/>
      <c r="H74" s="49"/>
      <c r="I74" s="49"/>
    </row>
    <row r="75" spans="1:9" x14ac:dyDescent="0.25">
      <c r="F75" s="49"/>
      <c r="G75" s="49"/>
      <c r="H75" s="49"/>
      <c r="I75" s="49"/>
    </row>
    <row r="76" spans="1:9" x14ac:dyDescent="0.25">
      <c r="F76" s="49"/>
      <c r="G76" s="49"/>
      <c r="H76" s="49"/>
      <c r="I76" s="49"/>
    </row>
    <row r="77" spans="1:9" x14ac:dyDescent="0.25">
      <c r="F77" s="49"/>
      <c r="G77" s="49"/>
      <c r="H77" s="49"/>
      <c r="I77" s="49"/>
    </row>
    <row r="78" spans="1:9" x14ac:dyDescent="0.25">
      <c r="F78" s="49"/>
      <c r="G78" s="49"/>
      <c r="H78" s="49"/>
      <c r="I78" s="49"/>
    </row>
    <row r="79" spans="1:9" x14ac:dyDescent="0.25">
      <c r="F79" s="49"/>
      <c r="G79" s="49"/>
      <c r="H79" s="49"/>
      <c r="I79" s="49"/>
    </row>
    <row r="80" spans="1:9" x14ac:dyDescent="0.25">
      <c r="F80" s="49"/>
      <c r="G80" s="49"/>
      <c r="H80" s="49"/>
      <c r="I80" s="49"/>
    </row>
    <row r="81" spans="6:9" x14ac:dyDescent="0.25">
      <c r="F81" s="49"/>
      <c r="G81" s="49"/>
      <c r="H81" s="49"/>
      <c r="I81" s="49"/>
    </row>
    <row r="82" spans="6:9" x14ac:dyDescent="0.25">
      <c r="F82" s="49"/>
      <c r="G82" s="49"/>
      <c r="H82" s="49"/>
      <c r="I82" s="49"/>
    </row>
    <row r="83" spans="6:9" x14ac:dyDescent="0.25">
      <c r="F83" s="49"/>
      <c r="G83" s="49"/>
      <c r="H83" s="49"/>
      <c r="I83" s="49"/>
    </row>
    <row r="84" spans="6:9" x14ac:dyDescent="0.25">
      <c r="F84" s="49"/>
      <c r="G84" s="49"/>
      <c r="H84" s="49"/>
      <c r="I84" s="49"/>
    </row>
    <row r="85" spans="6:9" x14ac:dyDescent="0.25">
      <c r="F85" s="49"/>
      <c r="G85" s="49"/>
      <c r="H85" s="49"/>
      <c r="I85" s="49"/>
    </row>
    <row r="86" spans="6:9" x14ac:dyDescent="0.25">
      <c r="F86" s="49"/>
      <c r="G86" s="49"/>
      <c r="H86" s="49"/>
      <c r="I86" s="49"/>
    </row>
    <row r="87" spans="6:9" x14ac:dyDescent="0.25">
      <c r="F87" s="49"/>
      <c r="G87" s="49"/>
      <c r="H87" s="49"/>
      <c r="I87" s="49"/>
    </row>
    <row r="88" spans="6:9" x14ac:dyDescent="0.25">
      <c r="F88" s="49"/>
      <c r="G88" s="49"/>
      <c r="H88" s="49"/>
      <c r="I88" s="49"/>
    </row>
    <row r="89" spans="6:9" x14ac:dyDescent="0.25">
      <c r="F89" s="49"/>
      <c r="G89" s="49"/>
      <c r="H89" s="49"/>
      <c r="I89" s="49"/>
    </row>
    <row r="90" spans="6:9" x14ac:dyDescent="0.25">
      <c r="F90" s="49"/>
      <c r="G90" s="49"/>
      <c r="H90" s="49"/>
      <c r="I90" s="49"/>
    </row>
    <row r="91" spans="6:9" x14ac:dyDescent="0.25">
      <c r="F91" s="49"/>
      <c r="G91" s="49"/>
      <c r="H91" s="49"/>
      <c r="I91" s="49"/>
    </row>
    <row r="92" spans="6:9" x14ac:dyDescent="0.25">
      <c r="F92" s="49"/>
      <c r="G92" s="49"/>
      <c r="H92" s="49"/>
      <c r="I92" s="49"/>
    </row>
    <row r="93" spans="6:9" x14ac:dyDescent="0.25">
      <c r="F93" s="49"/>
      <c r="G93" s="49"/>
      <c r="H93" s="49"/>
      <c r="I93" s="49"/>
    </row>
    <row r="94" spans="6:9" x14ac:dyDescent="0.25">
      <c r="F94" s="49"/>
      <c r="G94" s="49"/>
      <c r="H94" s="49"/>
      <c r="I94" s="49"/>
    </row>
    <row r="95" spans="6:9" x14ac:dyDescent="0.25">
      <c r="F95" s="49"/>
      <c r="G95" s="49"/>
      <c r="H95" s="49"/>
      <c r="I95" s="49"/>
    </row>
    <row r="96" spans="6:9" x14ac:dyDescent="0.25">
      <c r="F96" s="49"/>
      <c r="G96" s="49"/>
      <c r="H96" s="49"/>
      <c r="I96" s="49"/>
    </row>
    <row r="97" spans="6:9" x14ac:dyDescent="0.25">
      <c r="F97" s="49"/>
      <c r="G97" s="49"/>
      <c r="H97" s="49"/>
      <c r="I97" s="49"/>
    </row>
    <row r="98" spans="6:9" x14ac:dyDescent="0.25">
      <c r="F98" s="49"/>
      <c r="G98" s="49"/>
      <c r="H98" s="49"/>
      <c r="I98" s="49"/>
    </row>
    <row r="99" spans="6:9" x14ac:dyDescent="0.25">
      <c r="F99" s="49"/>
      <c r="G99" s="49"/>
      <c r="H99" s="49"/>
      <c r="I99" s="49"/>
    </row>
    <row r="100" spans="6:9" x14ac:dyDescent="0.25">
      <c r="F100" s="49"/>
      <c r="G100" s="49"/>
      <c r="H100" s="49"/>
      <c r="I100" s="49"/>
    </row>
    <row r="101" spans="6:9" x14ac:dyDescent="0.25">
      <c r="F101" s="49"/>
      <c r="G101" s="49"/>
      <c r="H101" s="49"/>
      <c r="I101" s="49"/>
    </row>
    <row r="102" spans="6:9" x14ac:dyDescent="0.25">
      <c r="F102" s="49"/>
      <c r="G102" s="49"/>
      <c r="H102" s="49"/>
      <c r="I102" s="49"/>
    </row>
    <row r="103" spans="6:9" x14ac:dyDescent="0.25">
      <c r="F103" s="49"/>
      <c r="G103" s="49"/>
      <c r="H103" s="49"/>
      <c r="I103" s="49"/>
    </row>
    <row r="104" spans="6:9" x14ac:dyDescent="0.25">
      <c r="F104" s="49"/>
      <c r="G104" s="49"/>
      <c r="H104" s="49"/>
      <c r="I104" s="49"/>
    </row>
    <row r="105" spans="6:9" x14ac:dyDescent="0.25">
      <c r="F105" s="49"/>
      <c r="G105" s="49"/>
      <c r="H105" s="49"/>
      <c r="I105" s="49"/>
    </row>
    <row r="106" spans="6:9" x14ac:dyDescent="0.25">
      <c r="F106" s="49"/>
      <c r="G106" s="49"/>
      <c r="H106" s="49"/>
      <c r="I106" s="49"/>
    </row>
    <row r="107" spans="6:9" x14ac:dyDescent="0.25">
      <c r="F107" s="49"/>
      <c r="G107" s="49"/>
      <c r="H107" s="49"/>
      <c r="I107" s="49"/>
    </row>
    <row r="108" spans="6:9" x14ac:dyDescent="0.25">
      <c r="F108" s="49"/>
      <c r="G108" s="49"/>
      <c r="H108" s="49"/>
      <c r="I108" s="49"/>
    </row>
    <row r="109" spans="6:9" x14ac:dyDescent="0.25">
      <c r="F109" s="49"/>
      <c r="G109" s="49"/>
      <c r="H109" s="49"/>
      <c r="I109" s="49"/>
    </row>
    <row r="110" spans="6:9" x14ac:dyDescent="0.25">
      <c r="F110" s="49"/>
      <c r="G110" s="49"/>
      <c r="H110" s="49"/>
      <c r="I110" s="49"/>
    </row>
    <row r="111" spans="6:9" x14ac:dyDescent="0.25">
      <c r="F111" s="49"/>
      <c r="G111" s="49"/>
      <c r="H111" s="49"/>
      <c r="I111" s="49"/>
    </row>
    <row r="112" spans="6:9" x14ac:dyDescent="0.25">
      <c r="F112" s="49"/>
      <c r="G112" s="49"/>
      <c r="H112" s="49"/>
      <c r="I112" s="49"/>
    </row>
    <row r="113" spans="6:9" x14ac:dyDescent="0.25">
      <c r="F113" s="49"/>
      <c r="G113" s="49"/>
      <c r="H113" s="49"/>
      <c r="I113" s="49"/>
    </row>
    <row r="114" spans="6:9" x14ac:dyDescent="0.25">
      <c r="F114" s="49"/>
      <c r="G114" s="49"/>
      <c r="H114" s="49"/>
      <c r="I114" s="49"/>
    </row>
    <row r="115" spans="6:9" x14ac:dyDescent="0.25">
      <c r="F115" s="49"/>
      <c r="G115" s="49"/>
      <c r="H115" s="49"/>
      <c r="I115" s="49"/>
    </row>
    <row r="116" spans="6:9" x14ac:dyDescent="0.25">
      <c r="F116" s="39"/>
      <c r="G116" s="39"/>
      <c r="H116" s="39"/>
      <c r="I116" s="39"/>
    </row>
  </sheetData>
  <autoFilter ref="A3:E66"/>
  <mergeCells count="10">
    <mergeCell ref="D1:E1"/>
    <mergeCell ref="F1:I1"/>
    <mergeCell ref="F2:I2"/>
    <mergeCell ref="A3:A4"/>
    <mergeCell ref="B3:B4"/>
    <mergeCell ref="C3:C4"/>
    <mergeCell ref="D3:D4"/>
    <mergeCell ref="E3:E4"/>
    <mergeCell ref="F3:G3"/>
    <mergeCell ref="H3:I3"/>
  </mergeCells>
  <pageMargins left="0.39370078740157483" right="0.23622047244094491" top="0.51181102362204722" bottom="0.74803149606299213" header="0.31496062992125984" footer="0.31496062992125984"/>
  <pageSetup paperSize="9" scale="95" orientation="landscape" r:id="rId1"/>
  <headerFooter>
    <oddHeader>&amp;LČOV Krnov - rekonstrukce plynojemu</oddHeader>
    <oddFooter>&amp;L&amp;F&amp;C&amp;P/&amp;N&amp;R&amp;G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pane ySplit="4" topLeftCell="A32" activePane="bottomLeft" state="frozen"/>
      <selection pane="bottomLeft" activeCell="G41" sqref="G41"/>
    </sheetView>
  </sheetViews>
  <sheetFormatPr defaultRowHeight="15" x14ac:dyDescent="0.25"/>
  <cols>
    <col min="1" max="1" width="9.7109375" customWidth="1"/>
    <col min="2" max="2" width="77.140625" customWidth="1"/>
    <col min="3" max="3" width="4.85546875" style="71" customWidth="1"/>
    <col min="4" max="4" width="5.5703125" style="71" customWidth="1"/>
    <col min="5" max="5" width="4.28515625" style="71" customWidth="1"/>
    <col min="6" max="9" width="10.7109375" customWidth="1"/>
  </cols>
  <sheetData>
    <row r="1" spans="1:9" x14ac:dyDescent="0.25">
      <c r="A1" s="74" t="s">
        <v>23</v>
      </c>
      <c r="B1" s="8" t="s">
        <v>54</v>
      </c>
      <c r="C1" s="73"/>
      <c r="D1" s="162"/>
      <c r="E1" s="163"/>
      <c r="F1" s="173"/>
      <c r="G1" s="174"/>
      <c r="H1" s="174"/>
      <c r="I1" s="175"/>
    </row>
    <row r="2" spans="1:9" ht="15.75" thickBot="1" x14ac:dyDescent="0.3">
      <c r="A2" s="58" t="s">
        <v>13</v>
      </c>
      <c r="B2" s="59"/>
      <c r="C2" s="63"/>
      <c r="D2" s="63"/>
      <c r="E2" s="64"/>
      <c r="F2" s="176"/>
      <c r="G2" s="177"/>
      <c r="H2" s="177"/>
      <c r="I2" s="178"/>
    </row>
    <row r="3" spans="1:9" x14ac:dyDescent="0.25">
      <c r="A3" s="167" t="s">
        <v>5</v>
      </c>
      <c r="B3" s="169" t="s">
        <v>4</v>
      </c>
      <c r="C3" s="179" t="s">
        <v>41</v>
      </c>
      <c r="D3" s="169" t="s">
        <v>0</v>
      </c>
      <c r="E3" s="171" t="s">
        <v>10</v>
      </c>
      <c r="F3" s="164" t="s">
        <v>11</v>
      </c>
      <c r="G3" s="165"/>
      <c r="H3" s="164" t="s">
        <v>7</v>
      </c>
      <c r="I3" s="166"/>
    </row>
    <row r="4" spans="1:9" ht="15.75" thickBot="1" x14ac:dyDescent="0.3">
      <c r="A4" s="168"/>
      <c r="B4" s="170"/>
      <c r="C4" s="180"/>
      <c r="D4" s="170"/>
      <c r="E4" s="172"/>
      <c r="F4" s="7" t="s">
        <v>1</v>
      </c>
      <c r="G4" s="50" t="s">
        <v>6</v>
      </c>
      <c r="H4" s="7" t="s">
        <v>1</v>
      </c>
      <c r="I4" s="2" t="s">
        <v>2</v>
      </c>
    </row>
    <row r="5" spans="1:9" x14ac:dyDescent="0.25">
      <c r="A5" s="3"/>
      <c r="B5" s="1"/>
      <c r="C5" s="65"/>
      <c r="D5" s="65"/>
      <c r="E5" s="66"/>
      <c r="F5" s="40"/>
      <c r="G5" s="51"/>
      <c r="H5" s="40"/>
      <c r="I5" s="41"/>
    </row>
    <row r="6" spans="1:9" x14ac:dyDescent="0.25">
      <c r="A6" s="3"/>
      <c r="B6" s="6" t="s">
        <v>82</v>
      </c>
      <c r="C6" s="67"/>
      <c r="D6" s="65"/>
      <c r="E6" s="66"/>
      <c r="F6" s="40"/>
      <c r="G6" s="51"/>
      <c r="H6" s="40"/>
      <c r="I6" s="42"/>
    </row>
    <row r="7" spans="1:9" x14ac:dyDescent="0.25">
      <c r="A7" s="4"/>
      <c r="B7" s="72"/>
      <c r="C7" s="68"/>
      <c r="D7" s="60"/>
      <c r="E7" s="61"/>
      <c r="F7" s="43"/>
      <c r="G7" s="52"/>
      <c r="H7" s="43"/>
      <c r="I7" s="44"/>
    </row>
    <row r="8" spans="1:9" x14ac:dyDescent="0.25">
      <c r="A8" s="75" t="s">
        <v>99</v>
      </c>
      <c r="B8" s="88" t="s">
        <v>98</v>
      </c>
      <c r="C8" s="76"/>
      <c r="D8" s="77" t="s">
        <v>48</v>
      </c>
      <c r="E8" s="78">
        <v>1</v>
      </c>
      <c r="F8" s="43">
        <v>0</v>
      </c>
      <c r="G8" s="52">
        <v>0</v>
      </c>
      <c r="H8" s="43">
        <f>E8*F8</f>
        <v>0</v>
      </c>
      <c r="I8" s="44">
        <f>E8*G8</f>
        <v>0</v>
      </c>
    </row>
    <row r="9" spans="1:9" ht="128.25" x14ac:dyDescent="0.25">
      <c r="A9" s="75"/>
      <c r="B9" s="87" t="s">
        <v>100</v>
      </c>
      <c r="C9" s="76"/>
      <c r="D9" s="77" t="s">
        <v>3</v>
      </c>
      <c r="E9" s="78">
        <v>2</v>
      </c>
      <c r="F9" s="43"/>
      <c r="G9" s="52"/>
      <c r="H9" s="43"/>
      <c r="I9" s="44"/>
    </row>
    <row r="10" spans="1:9" x14ac:dyDescent="0.25">
      <c r="A10" s="92"/>
      <c r="B10" s="82" t="s">
        <v>101</v>
      </c>
      <c r="C10" s="93"/>
      <c r="D10" s="77" t="s">
        <v>3</v>
      </c>
      <c r="E10" s="78">
        <v>4</v>
      </c>
      <c r="F10" s="43"/>
      <c r="G10" s="52"/>
      <c r="H10" s="43"/>
      <c r="I10" s="44"/>
    </row>
    <row r="11" spans="1:9" x14ac:dyDescent="0.25">
      <c r="A11" s="92"/>
      <c r="B11" s="79" t="s">
        <v>47</v>
      </c>
      <c r="C11" s="93"/>
      <c r="D11" s="77" t="s">
        <v>9</v>
      </c>
      <c r="E11" s="78">
        <v>6</v>
      </c>
      <c r="F11" s="43"/>
      <c r="G11" s="52"/>
      <c r="H11" s="43"/>
      <c r="I11" s="44"/>
    </row>
    <row r="12" spans="1:9" x14ac:dyDescent="0.25">
      <c r="A12" s="92"/>
      <c r="B12" s="79" t="s">
        <v>46</v>
      </c>
      <c r="C12" s="93"/>
      <c r="D12" s="77" t="s">
        <v>3</v>
      </c>
      <c r="E12" s="78">
        <v>18</v>
      </c>
      <c r="F12" s="43"/>
      <c r="G12" s="52"/>
      <c r="H12" s="43"/>
      <c r="I12" s="44"/>
    </row>
    <row r="13" spans="1:9" x14ac:dyDescent="0.25">
      <c r="A13" s="92"/>
      <c r="B13" s="79" t="s">
        <v>104</v>
      </c>
      <c r="C13" s="93"/>
      <c r="D13" s="77" t="s">
        <v>3</v>
      </c>
      <c r="E13" s="78">
        <v>18</v>
      </c>
      <c r="F13" s="43"/>
      <c r="G13" s="52"/>
      <c r="H13" s="43"/>
      <c r="I13" s="44"/>
    </row>
    <row r="14" spans="1:9" x14ac:dyDescent="0.25">
      <c r="A14" s="92"/>
      <c r="B14" s="79" t="s">
        <v>106</v>
      </c>
      <c r="C14" s="93"/>
      <c r="D14" s="77" t="s">
        <v>3</v>
      </c>
      <c r="E14" s="78">
        <v>10</v>
      </c>
      <c r="F14" s="43"/>
      <c r="G14" s="52"/>
      <c r="H14" s="43"/>
      <c r="I14" s="44"/>
    </row>
    <row r="15" spans="1:9" x14ac:dyDescent="0.25">
      <c r="A15" s="92"/>
      <c r="B15" s="79" t="s">
        <v>107</v>
      </c>
      <c r="C15" s="93"/>
      <c r="D15" s="77" t="s">
        <v>3</v>
      </c>
      <c r="E15" s="78">
        <v>10</v>
      </c>
      <c r="F15" s="43"/>
      <c r="G15" s="52"/>
      <c r="H15" s="43"/>
      <c r="I15" s="44"/>
    </row>
    <row r="16" spans="1:9" x14ac:dyDescent="0.25">
      <c r="A16" s="75"/>
      <c r="B16" s="96" t="s">
        <v>108</v>
      </c>
      <c r="C16" s="76"/>
      <c r="D16" s="77" t="s">
        <v>48</v>
      </c>
      <c r="E16" s="78">
        <v>1</v>
      </c>
      <c r="F16" s="43"/>
      <c r="G16" s="52"/>
      <c r="H16" s="43"/>
      <c r="I16" s="44"/>
    </row>
    <row r="17" spans="1:9" x14ac:dyDescent="0.25">
      <c r="A17" s="75"/>
      <c r="B17" s="96"/>
      <c r="C17" s="76"/>
      <c r="D17" s="77"/>
      <c r="E17" s="78"/>
      <c r="F17" s="43"/>
      <c r="G17" s="52"/>
      <c r="H17" s="43"/>
      <c r="I17" s="44"/>
    </row>
    <row r="18" spans="1:9" x14ac:dyDescent="0.25">
      <c r="A18" s="75" t="s">
        <v>111</v>
      </c>
      <c r="B18" s="97" t="s">
        <v>112</v>
      </c>
      <c r="C18" s="76"/>
      <c r="D18" s="77" t="s">
        <v>48</v>
      </c>
      <c r="E18" s="78">
        <v>1</v>
      </c>
      <c r="F18" s="43">
        <v>0</v>
      </c>
      <c r="G18" s="52">
        <v>0</v>
      </c>
      <c r="H18" s="43">
        <f>E18*F18</f>
        <v>0</v>
      </c>
      <c r="I18" s="44">
        <f>E18*G18</f>
        <v>0</v>
      </c>
    </row>
    <row r="19" spans="1:9" x14ac:dyDescent="0.25">
      <c r="A19" s="92"/>
      <c r="B19" s="79" t="s">
        <v>102</v>
      </c>
      <c r="C19" s="93"/>
      <c r="D19" s="77" t="s">
        <v>3</v>
      </c>
      <c r="E19" s="78">
        <v>1</v>
      </c>
      <c r="F19" s="43"/>
      <c r="G19" s="52"/>
      <c r="H19" s="43"/>
      <c r="I19" s="44"/>
    </row>
    <row r="20" spans="1:9" x14ac:dyDescent="0.25">
      <c r="A20" s="92"/>
      <c r="B20" s="79" t="s">
        <v>44</v>
      </c>
      <c r="C20" s="93"/>
      <c r="D20" s="77" t="s">
        <v>9</v>
      </c>
      <c r="E20" s="78">
        <v>1</v>
      </c>
      <c r="F20" s="43"/>
      <c r="G20" s="52"/>
      <c r="H20" s="43"/>
      <c r="I20" s="44"/>
    </row>
    <row r="21" spans="1:9" x14ac:dyDescent="0.25">
      <c r="A21" s="92"/>
      <c r="B21" s="79" t="s">
        <v>103</v>
      </c>
      <c r="C21" s="93"/>
      <c r="D21" s="77" t="s">
        <v>3</v>
      </c>
      <c r="E21" s="78">
        <v>4</v>
      </c>
      <c r="F21" s="43"/>
      <c r="G21" s="52"/>
      <c r="H21" s="43"/>
      <c r="I21" s="44"/>
    </row>
    <row r="22" spans="1:9" x14ac:dyDescent="0.25">
      <c r="A22" s="92"/>
      <c r="B22" s="79" t="s">
        <v>43</v>
      </c>
      <c r="C22" s="93"/>
      <c r="D22" s="77" t="s">
        <v>3</v>
      </c>
      <c r="E22" s="78">
        <v>3</v>
      </c>
      <c r="F22" s="43"/>
      <c r="G22" s="52"/>
      <c r="H22" s="43"/>
      <c r="I22" s="44"/>
    </row>
    <row r="23" spans="1:9" x14ac:dyDescent="0.25">
      <c r="A23" s="92"/>
      <c r="B23" s="79" t="s">
        <v>45</v>
      </c>
      <c r="C23" s="93"/>
      <c r="D23" s="77" t="s">
        <v>3</v>
      </c>
      <c r="E23" s="78">
        <v>1</v>
      </c>
      <c r="F23" s="43"/>
      <c r="G23" s="52"/>
      <c r="H23" s="43"/>
      <c r="I23" s="44"/>
    </row>
    <row r="24" spans="1:9" x14ac:dyDescent="0.25">
      <c r="A24" s="92"/>
      <c r="B24" s="79" t="s">
        <v>105</v>
      </c>
      <c r="C24" s="93"/>
      <c r="D24" s="77" t="s">
        <v>3</v>
      </c>
      <c r="E24" s="78">
        <v>1</v>
      </c>
      <c r="F24" s="43"/>
      <c r="G24" s="52"/>
      <c r="H24" s="43"/>
      <c r="I24" s="44"/>
    </row>
    <row r="25" spans="1:9" x14ac:dyDescent="0.25">
      <c r="A25" s="75"/>
      <c r="B25" s="96" t="s">
        <v>108</v>
      </c>
      <c r="C25" s="76"/>
      <c r="D25" s="77" t="s">
        <v>48</v>
      </c>
      <c r="E25" s="78">
        <v>1</v>
      </c>
      <c r="F25" s="43"/>
      <c r="G25" s="52"/>
      <c r="H25" s="43"/>
      <c r="I25" s="44"/>
    </row>
    <row r="26" spans="1:9" x14ac:dyDescent="0.25">
      <c r="A26" s="75"/>
      <c r="B26" s="96"/>
      <c r="C26" s="76"/>
      <c r="D26" s="77"/>
      <c r="E26" s="78"/>
      <c r="F26" s="43"/>
      <c r="G26" s="52"/>
      <c r="H26" s="43"/>
      <c r="I26" s="44"/>
    </row>
    <row r="27" spans="1:9" x14ac:dyDescent="0.25">
      <c r="A27" s="75" t="s">
        <v>114</v>
      </c>
      <c r="B27" s="85" t="s">
        <v>12</v>
      </c>
      <c r="C27" s="76"/>
      <c r="D27" s="77" t="s">
        <v>48</v>
      </c>
      <c r="E27" s="78">
        <v>1</v>
      </c>
      <c r="F27" s="43">
        <v>0</v>
      </c>
      <c r="G27" s="52">
        <v>0</v>
      </c>
      <c r="H27" s="43">
        <f>E27*F27</f>
        <v>0</v>
      </c>
      <c r="I27" s="44">
        <f>E27*G27</f>
        <v>0</v>
      </c>
    </row>
    <row r="28" spans="1:9" x14ac:dyDescent="0.25">
      <c r="A28" s="75"/>
      <c r="B28" s="89" t="s">
        <v>109</v>
      </c>
      <c r="C28" s="76"/>
      <c r="D28" s="77" t="s">
        <v>48</v>
      </c>
      <c r="E28" s="78">
        <v>1</v>
      </c>
      <c r="F28" s="43"/>
      <c r="G28" s="52"/>
      <c r="H28" s="43"/>
      <c r="I28" s="44"/>
    </row>
    <row r="29" spans="1:9" ht="26.25" x14ac:dyDescent="0.25">
      <c r="A29" s="75"/>
      <c r="B29" s="89" t="s">
        <v>113</v>
      </c>
      <c r="C29" s="76"/>
      <c r="D29" s="77" t="s">
        <v>48</v>
      </c>
      <c r="E29" s="78">
        <v>1</v>
      </c>
      <c r="F29" s="43"/>
      <c r="G29" s="52"/>
      <c r="H29" s="43"/>
      <c r="I29" s="44"/>
    </row>
    <row r="30" spans="1:9" x14ac:dyDescent="0.25">
      <c r="A30" s="75"/>
      <c r="B30" s="82"/>
      <c r="C30" s="76"/>
      <c r="D30" s="77"/>
      <c r="E30" s="78"/>
      <c r="F30" s="43"/>
      <c r="G30" s="52"/>
      <c r="H30" s="43"/>
      <c r="I30" s="44"/>
    </row>
    <row r="31" spans="1:9" x14ac:dyDescent="0.25">
      <c r="A31" s="75" t="s">
        <v>115</v>
      </c>
      <c r="B31" s="85" t="s">
        <v>64</v>
      </c>
      <c r="C31" s="76"/>
      <c r="D31" s="77"/>
      <c r="E31" s="78"/>
      <c r="F31" s="43"/>
      <c r="G31" s="52"/>
      <c r="H31" s="43"/>
      <c r="I31" s="44"/>
    </row>
    <row r="32" spans="1:9" x14ac:dyDescent="0.25">
      <c r="A32" s="75"/>
      <c r="B32" s="82" t="s">
        <v>110</v>
      </c>
      <c r="C32" s="76"/>
      <c r="D32" s="77" t="s">
        <v>48</v>
      </c>
      <c r="E32" s="78">
        <v>1</v>
      </c>
      <c r="F32" s="43">
        <v>0</v>
      </c>
      <c r="G32" s="52">
        <v>0</v>
      </c>
      <c r="H32" s="43">
        <f>E32*F32</f>
        <v>0</v>
      </c>
      <c r="I32" s="44">
        <f>E32*G32</f>
        <v>0</v>
      </c>
    </row>
    <row r="33" spans="1:9" x14ac:dyDescent="0.25">
      <c r="A33" s="91"/>
      <c r="B33" s="82"/>
      <c r="C33" s="76"/>
      <c r="D33" s="77"/>
      <c r="E33" s="78"/>
      <c r="F33" s="43"/>
      <c r="G33" s="52"/>
      <c r="H33" s="43"/>
      <c r="I33" s="44"/>
    </row>
    <row r="34" spans="1:9" x14ac:dyDescent="0.25">
      <c r="A34" s="86"/>
      <c r="B34" s="81"/>
      <c r="C34" s="76"/>
      <c r="D34" s="77"/>
      <c r="E34" s="78"/>
      <c r="F34" s="43"/>
      <c r="G34" s="52"/>
      <c r="H34" s="43"/>
      <c r="I34" s="44"/>
    </row>
    <row r="35" spans="1:9" ht="15.75" thickBot="1" x14ac:dyDescent="0.3">
      <c r="A35" s="75"/>
      <c r="B35" s="80"/>
      <c r="C35" s="76"/>
      <c r="D35" s="77"/>
      <c r="E35" s="78"/>
      <c r="F35" s="43"/>
      <c r="G35" s="52"/>
      <c r="H35" s="43"/>
      <c r="I35" s="44"/>
    </row>
    <row r="36" spans="1:9" ht="15.75" thickBot="1" x14ac:dyDescent="0.3">
      <c r="A36" s="31"/>
      <c r="B36" s="38" t="s">
        <v>37</v>
      </c>
      <c r="C36" s="69"/>
      <c r="D36" s="69"/>
      <c r="E36" s="70"/>
      <c r="F36" s="45"/>
      <c r="G36" s="47"/>
      <c r="H36" s="45">
        <f>SUM(H7:H35)</f>
        <v>0</v>
      </c>
      <c r="I36" s="46">
        <f>SUM(I5:I35)</f>
        <v>0</v>
      </c>
    </row>
    <row r="37" spans="1:9" ht="15.75" thickBot="1" x14ac:dyDescent="0.3">
      <c r="A37" s="31"/>
      <c r="B37" s="38" t="s">
        <v>36</v>
      </c>
      <c r="C37" s="69"/>
      <c r="D37" s="69"/>
      <c r="E37" s="70"/>
      <c r="F37" s="45"/>
      <c r="G37" s="47"/>
      <c r="H37" s="53"/>
      <c r="I37" s="48">
        <f>H36+I36</f>
        <v>0</v>
      </c>
    </row>
    <row r="38" spans="1:9" x14ac:dyDescent="0.25">
      <c r="F38" s="49"/>
      <c r="G38" s="49"/>
      <c r="H38" s="49"/>
      <c r="I38" s="49"/>
    </row>
    <row r="39" spans="1:9" x14ac:dyDescent="0.25">
      <c r="F39" s="49"/>
      <c r="G39" s="49"/>
      <c r="H39" s="49"/>
      <c r="I39" s="49"/>
    </row>
    <row r="40" spans="1:9" x14ac:dyDescent="0.25">
      <c r="F40" s="49"/>
      <c r="G40" s="49"/>
      <c r="H40" s="49"/>
      <c r="I40" s="49"/>
    </row>
    <row r="41" spans="1:9" x14ac:dyDescent="0.25">
      <c r="F41" s="49"/>
      <c r="G41" s="49"/>
      <c r="H41" s="49"/>
      <c r="I41" s="49"/>
    </row>
    <row r="42" spans="1:9" x14ac:dyDescent="0.25">
      <c r="F42" s="49"/>
      <c r="G42" s="49"/>
      <c r="H42" s="49"/>
      <c r="I42" s="49"/>
    </row>
    <row r="43" spans="1:9" x14ac:dyDescent="0.25">
      <c r="F43" s="49"/>
      <c r="G43" s="49"/>
      <c r="H43" s="49"/>
      <c r="I43" s="49"/>
    </row>
    <row r="44" spans="1:9" x14ac:dyDescent="0.25">
      <c r="F44" s="49"/>
      <c r="G44" s="49"/>
      <c r="H44" s="49"/>
      <c r="I44" s="49"/>
    </row>
    <row r="45" spans="1:9" x14ac:dyDescent="0.25">
      <c r="F45" s="49"/>
      <c r="G45" s="49"/>
      <c r="H45" s="49"/>
      <c r="I45" s="49"/>
    </row>
    <row r="46" spans="1:9" x14ac:dyDescent="0.25">
      <c r="F46" s="49"/>
      <c r="G46" s="49"/>
      <c r="H46" s="49"/>
      <c r="I46" s="49"/>
    </row>
    <row r="47" spans="1:9" x14ac:dyDescent="0.25">
      <c r="F47" s="49"/>
      <c r="G47" s="49"/>
      <c r="H47" s="49"/>
      <c r="I47" s="49"/>
    </row>
    <row r="48" spans="1:9" x14ac:dyDescent="0.25">
      <c r="F48" s="49"/>
      <c r="G48" s="49"/>
      <c r="H48" s="49"/>
      <c r="I48" s="49"/>
    </row>
    <row r="49" spans="6:9" x14ac:dyDescent="0.25">
      <c r="F49" s="49"/>
      <c r="G49" s="49"/>
      <c r="H49" s="49"/>
      <c r="I49" s="49"/>
    </row>
    <row r="50" spans="6:9" x14ac:dyDescent="0.25">
      <c r="F50" s="49"/>
      <c r="G50" s="49"/>
      <c r="H50" s="49"/>
      <c r="I50" s="49"/>
    </row>
    <row r="51" spans="6:9" x14ac:dyDescent="0.25">
      <c r="F51" s="49"/>
      <c r="G51" s="49"/>
      <c r="H51" s="49"/>
      <c r="I51" s="49"/>
    </row>
    <row r="52" spans="6:9" x14ac:dyDescent="0.25">
      <c r="F52" s="49"/>
      <c r="G52" s="49"/>
      <c r="H52" s="49"/>
      <c r="I52" s="49"/>
    </row>
    <row r="53" spans="6:9" x14ac:dyDescent="0.25">
      <c r="F53" s="49"/>
      <c r="G53" s="49"/>
      <c r="H53" s="49"/>
      <c r="I53" s="49"/>
    </row>
    <row r="54" spans="6:9" x14ac:dyDescent="0.25">
      <c r="F54" s="49"/>
      <c r="G54" s="49"/>
      <c r="H54" s="49"/>
      <c r="I54" s="49"/>
    </row>
    <row r="55" spans="6:9" x14ac:dyDescent="0.25">
      <c r="F55" s="49"/>
      <c r="G55" s="49"/>
      <c r="H55" s="49"/>
      <c r="I55" s="49"/>
    </row>
    <row r="56" spans="6:9" x14ac:dyDescent="0.25">
      <c r="F56" s="49"/>
      <c r="G56" s="49"/>
      <c r="H56" s="49"/>
      <c r="I56" s="49"/>
    </row>
    <row r="57" spans="6:9" x14ac:dyDescent="0.25">
      <c r="F57" s="49"/>
      <c r="G57" s="49"/>
      <c r="H57" s="49"/>
      <c r="I57" s="49"/>
    </row>
    <row r="58" spans="6:9" x14ac:dyDescent="0.25">
      <c r="F58" s="49"/>
      <c r="G58" s="49"/>
      <c r="H58" s="49"/>
      <c r="I58" s="49"/>
    </row>
    <row r="59" spans="6:9" x14ac:dyDescent="0.25">
      <c r="F59" s="49"/>
      <c r="G59" s="49"/>
      <c r="H59" s="49"/>
      <c r="I59" s="49"/>
    </row>
    <row r="60" spans="6:9" x14ac:dyDescent="0.25">
      <c r="F60" s="49"/>
      <c r="G60" s="49"/>
      <c r="H60" s="49"/>
      <c r="I60" s="49"/>
    </row>
    <row r="61" spans="6:9" x14ac:dyDescent="0.25">
      <c r="F61" s="49"/>
      <c r="G61" s="49"/>
      <c r="H61" s="49"/>
      <c r="I61" s="49"/>
    </row>
    <row r="62" spans="6:9" x14ac:dyDescent="0.25">
      <c r="F62" s="49"/>
      <c r="G62" s="49"/>
      <c r="H62" s="49"/>
      <c r="I62" s="49"/>
    </row>
    <row r="63" spans="6:9" x14ac:dyDescent="0.25">
      <c r="F63" s="49"/>
      <c r="G63" s="49"/>
      <c r="H63" s="49"/>
      <c r="I63" s="49"/>
    </row>
    <row r="64" spans="6:9" x14ac:dyDescent="0.25">
      <c r="F64" s="49"/>
      <c r="G64" s="49"/>
      <c r="H64" s="49"/>
      <c r="I64" s="49"/>
    </row>
    <row r="65" spans="6:9" x14ac:dyDescent="0.25">
      <c r="F65" s="49"/>
      <c r="G65" s="49"/>
      <c r="H65" s="49"/>
      <c r="I65" s="49"/>
    </row>
    <row r="66" spans="6:9" x14ac:dyDescent="0.25">
      <c r="F66" s="49"/>
      <c r="G66" s="49"/>
      <c r="H66" s="49"/>
      <c r="I66" s="49"/>
    </row>
    <row r="67" spans="6:9" x14ac:dyDescent="0.25">
      <c r="F67" s="49"/>
      <c r="G67" s="49"/>
      <c r="H67" s="49"/>
      <c r="I67" s="49"/>
    </row>
    <row r="68" spans="6:9" x14ac:dyDescent="0.25">
      <c r="F68" s="49"/>
      <c r="G68" s="49"/>
      <c r="H68" s="49"/>
      <c r="I68" s="49"/>
    </row>
    <row r="69" spans="6:9" x14ac:dyDescent="0.25">
      <c r="F69" s="49"/>
      <c r="G69" s="49"/>
      <c r="H69" s="49"/>
      <c r="I69" s="49"/>
    </row>
    <row r="70" spans="6:9" x14ac:dyDescent="0.25">
      <c r="F70" s="49"/>
      <c r="G70" s="49"/>
      <c r="H70" s="49"/>
      <c r="I70" s="49"/>
    </row>
    <row r="71" spans="6:9" x14ac:dyDescent="0.25">
      <c r="F71" s="49"/>
      <c r="G71" s="49"/>
      <c r="H71" s="49"/>
      <c r="I71" s="49"/>
    </row>
    <row r="72" spans="6:9" x14ac:dyDescent="0.25">
      <c r="F72" s="49"/>
      <c r="G72" s="49"/>
      <c r="H72" s="49"/>
      <c r="I72" s="49"/>
    </row>
    <row r="73" spans="6:9" x14ac:dyDescent="0.25">
      <c r="F73" s="49"/>
      <c r="G73" s="49"/>
      <c r="H73" s="49"/>
      <c r="I73" s="49"/>
    </row>
    <row r="74" spans="6:9" x14ac:dyDescent="0.25">
      <c r="F74" s="49"/>
      <c r="G74" s="49"/>
      <c r="H74" s="49"/>
      <c r="I74" s="49"/>
    </row>
    <row r="75" spans="6:9" x14ac:dyDescent="0.25">
      <c r="F75" s="49"/>
      <c r="G75" s="49"/>
      <c r="H75" s="49"/>
      <c r="I75" s="49"/>
    </row>
    <row r="76" spans="6:9" x14ac:dyDescent="0.25">
      <c r="F76" s="49"/>
      <c r="G76" s="49"/>
      <c r="H76" s="49"/>
      <c r="I76" s="49"/>
    </row>
    <row r="77" spans="6:9" x14ac:dyDescent="0.25">
      <c r="F77" s="49"/>
      <c r="G77" s="49"/>
      <c r="H77" s="49"/>
      <c r="I77" s="49"/>
    </row>
    <row r="78" spans="6:9" x14ac:dyDescent="0.25">
      <c r="F78" s="49"/>
      <c r="G78" s="49"/>
      <c r="H78" s="49"/>
      <c r="I78" s="49"/>
    </row>
    <row r="79" spans="6:9" x14ac:dyDescent="0.25">
      <c r="F79" s="49"/>
      <c r="G79" s="49"/>
      <c r="H79" s="49"/>
      <c r="I79" s="49"/>
    </row>
    <row r="80" spans="6:9" x14ac:dyDescent="0.25">
      <c r="F80" s="49"/>
      <c r="G80" s="49"/>
      <c r="H80" s="49"/>
      <c r="I80" s="49"/>
    </row>
    <row r="81" spans="6:9" x14ac:dyDescent="0.25">
      <c r="F81" s="49"/>
      <c r="G81" s="49"/>
      <c r="H81" s="49"/>
      <c r="I81" s="49"/>
    </row>
    <row r="82" spans="6:9" x14ac:dyDescent="0.25">
      <c r="F82" s="49"/>
      <c r="G82" s="49"/>
      <c r="H82" s="49"/>
      <c r="I82" s="49"/>
    </row>
    <row r="83" spans="6:9" x14ac:dyDescent="0.25">
      <c r="F83" s="49"/>
      <c r="G83" s="49"/>
      <c r="H83" s="49"/>
      <c r="I83" s="49"/>
    </row>
    <row r="84" spans="6:9" x14ac:dyDescent="0.25">
      <c r="F84" s="49"/>
      <c r="G84" s="49"/>
      <c r="H84" s="49"/>
      <c r="I84" s="49"/>
    </row>
    <row r="85" spans="6:9" x14ac:dyDescent="0.25">
      <c r="F85" s="49"/>
      <c r="G85" s="49"/>
      <c r="H85" s="49"/>
      <c r="I85" s="49"/>
    </row>
    <row r="86" spans="6:9" x14ac:dyDescent="0.25">
      <c r="F86" s="49"/>
      <c r="G86" s="49"/>
      <c r="H86" s="49"/>
      <c r="I86" s="49"/>
    </row>
    <row r="87" spans="6:9" x14ac:dyDescent="0.25">
      <c r="F87" s="39"/>
      <c r="G87" s="39"/>
      <c r="H87" s="39"/>
      <c r="I87" s="39"/>
    </row>
  </sheetData>
  <autoFilter ref="A3:E37"/>
  <mergeCells count="10">
    <mergeCell ref="D1:E1"/>
    <mergeCell ref="F1:I1"/>
    <mergeCell ref="F2:I2"/>
    <mergeCell ref="A3:A4"/>
    <mergeCell ref="B3:B4"/>
    <mergeCell ref="C3:C4"/>
    <mergeCell ref="D3:D4"/>
    <mergeCell ref="E3:E4"/>
    <mergeCell ref="F3:G3"/>
    <mergeCell ref="H3:I3"/>
  </mergeCells>
  <pageMargins left="0.39370078740157483" right="0.23622047244094491" top="0.51181102362204722" bottom="0.74803149606299213" header="0.31496062992125984" footer="0.31496062992125984"/>
  <pageSetup paperSize="9" scale="95" orientation="landscape" r:id="rId1"/>
  <headerFooter>
    <oddHeader>&amp;LČOV Krnov - rekonstrukce plynojemu</oddHeader>
    <oddFooter>&amp;L&amp;F&amp;C&amp;P/&amp;N&amp;R&amp;G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Rekapitulace</vt:lpstr>
      <vt:lpstr>VRN, ON</vt:lpstr>
      <vt:lpstr>SO 01 pol</vt:lpstr>
      <vt:lpstr>PS 01 - přípravné práce</vt:lpstr>
      <vt:lpstr>PS 02 - oprava plynojemu</vt:lpstr>
      <vt:lpstr>PS 03 - strojovna plynojemu</vt:lpstr>
      <vt:lpstr>'PS 01 - přípravné práce'!Názvy_tisku</vt:lpstr>
      <vt:lpstr>'PS 02 - oprava plynojemu'!Názvy_tisku</vt:lpstr>
      <vt:lpstr>'PS 03 - strojovna plynojemu'!Názvy_tisku</vt:lpstr>
      <vt:lpstr>'SO 01 pol'!Názvy_tisku</vt:lpstr>
      <vt:lpstr>'PS 01 - přípravné práce'!Oblast_tisku</vt:lpstr>
      <vt:lpstr>'PS 02 - oprava plynojemu'!Oblast_tisku</vt:lpstr>
      <vt:lpstr>'PS 03 - strojovna plynojemu'!Oblast_tisku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2017-06-02T14:08:01Z</cp:lastPrinted>
  <dcterms:created xsi:type="dcterms:W3CDTF">2013-03-21T09:30:55Z</dcterms:created>
  <dcterms:modified xsi:type="dcterms:W3CDTF">2017-06-19T06:21:34Z</dcterms:modified>
</cp:coreProperties>
</file>