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Pol'!$A$1:$U$112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I48" i="1"/>
  <c r="I47" i="1"/>
  <c r="G39" i="1"/>
  <c r="F39" i="1"/>
  <c r="G102" i="12"/>
  <c r="AC102" i="12"/>
  <c r="AD102" i="12"/>
  <c r="G9" i="12"/>
  <c r="M9" i="12" s="1"/>
  <c r="I9" i="12"/>
  <c r="I8" i="12" s="1"/>
  <c r="K9" i="12"/>
  <c r="K8" i="12" s="1"/>
  <c r="O9" i="12"/>
  <c r="Q9" i="12"/>
  <c r="U9" i="12"/>
  <c r="G12" i="12"/>
  <c r="G8" i="12" s="1"/>
  <c r="I12" i="12"/>
  <c r="K12" i="12"/>
  <c r="O12" i="12"/>
  <c r="Q12" i="12"/>
  <c r="U12" i="12"/>
  <c r="G14" i="12"/>
  <c r="M14" i="12" s="1"/>
  <c r="I14" i="12"/>
  <c r="K14" i="12"/>
  <c r="O14" i="12"/>
  <c r="Q14" i="12"/>
  <c r="U14" i="12"/>
  <c r="G16" i="12"/>
  <c r="M16" i="12" s="1"/>
  <c r="I16" i="12"/>
  <c r="K16" i="12"/>
  <c r="O16" i="12"/>
  <c r="Q16" i="12"/>
  <c r="U16" i="12"/>
  <c r="G20" i="12"/>
  <c r="I20" i="12"/>
  <c r="K20" i="12"/>
  <c r="M20" i="12"/>
  <c r="O20" i="12"/>
  <c r="Q20" i="12"/>
  <c r="U20" i="12"/>
  <c r="G22" i="12"/>
  <c r="I22" i="12"/>
  <c r="K22" i="12"/>
  <c r="M22" i="12"/>
  <c r="O22" i="12"/>
  <c r="O8" i="12" s="1"/>
  <c r="Q22" i="12"/>
  <c r="U22" i="12"/>
  <c r="G23" i="12"/>
  <c r="I23" i="12"/>
  <c r="K23" i="12"/>
  <c r="M23" i="12"/>
  <c r="O23" i="12"/>
  <c r="Q23" i="12"/>
  <c r="Q8" i="12" s="1"/>
  <c r="U23" i="12"/>
  <c r="G25" i="12"/>
  <c r="I25" i="12"/>
  <c r="K25" i="12"/>
  <c r="M25" i="12"/>
  <c r="O25" i="12"/>
  <c r="Q25" i="12"/>
  <c r="U25" i="12"/>
  <c r="U8" i="12" s="1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2" i="12"/>
  <c r="I32" i="12"/>
  <c r="K32" i="12"/>
  <c r="M32" i="12"/>
  <c r="O32" i="12"/>
  <c r="Q32" i="12"/>
  <c r="U32" i="12"/>
  <c r="G34" i="12"/>
  <c r="I34" i="12"/>
  <c r="K34" i="12"/>
  <c r="M34" i="12"/>
  <c r="O34" i="12"/>
  <c r="Q34" i="12"/>
  <c r="U34" i="12"/>
  <c r="G35" i="12"/>
  <c r="I35" i="12"/>
  <c r="K35" i="12"/>
  <c r="M35" i="12"/>
  <c r="O35" i="12"/>
  <c r="Q35" i="12"/>
  <c r="U35" i="12"/>
  <c r="G37" i="12"/>
  <c r="I37" i="12"/>
  <c r="K37" i="12"/>
  <c r="M37" i="12"/>
  <c r="O37" i="12"/>
  <c r="Q37" i="12"/>
  <c r="U37" i="12"/>
  <c r="G38" i="12"/>
  <c r="M38" i="12" s="1"/>
  <c r="I38" i="12"/>
  <c r="K38" i="12"/>
  <c r="O38" i="12"/>
  <c r="Q38" i="12"/>
  <c r="U38" i="12"/>
  <c r="G40" i="12"/>
  <c r="M40" i="12" s="1"/>
  <c r="I40" i="12"/>
  <c r="K40" i="12"/>
  <c r="O40" i="12"/>
  <c r="Q40" i="12"/>
  <c r="U40" i="12"/>
  <c r="G42" i="12"/>
  <c r="I42" i="12"/>
  <c r="G43" i="12"/>
  <c r="M43" i="12" s="1"/>
  <c r="M42" i="12" s="1"/>
  <c r="I43" i="12"/>
  <c r="K43" i="12"/>
  <c r="K42" i="12" s="1"/>
  <c r="O43" i="12"/>
  <c r="O42" i="12" s="1"/>
  <c r="Q43" i="12"/>
  <c r="Q42" i="12" s="1"/>
  <c r="U43" i="12"/>
  <c r="G45" i="12"/>
  <c r="I45" i="12"/>
  <c r="K45" i="12"/>
  <c r="M45" i="12"/>
  <c r="O45" i="12"/>
  <c r="Q45" i="12"/>
  <c r="U45" i="12"/>
  <c r="G47" i="12"/>
  <c r="I47" i="12"/>
  <c r="K47" i="12"/>
  <c r="M47" i="12"/>
  <c r="O47" i="12"/>
  <c r="Q47" i="12"/>
  <c r="U47" i="12"/>
  <c r="G49" i="12"/>
  <c r="I49" i="12"/>
  <c r="K49" i="12"/>
  <c r="M49" i="12"/>
  <c r="O49" i="12"/>
  <c r="Q49" i="12"/>
  <c r="U49" i="12"/>
  <c r="G51" i="12"/>
  <c r="I51" i="12"/>
  <c r="K51" i="12"/>
  <c r="M51" i="12"/>
  <c r="O51" i="12"/>
  <c r="Q51" i="12"/>
  <c r="U51" i="12"/>
  <c r="U42" i="12" s="1"/>
  <c r="O54" i="12"/>
  <c r="Q54" i="12"/>
  <c r="U54" i="12"/>
  <c r="G55" i="12"/>
  <c r="M55" i="12" s="1"/>
  <c r="M54" i="12" s="1"/>
  <c r="I55" i="12"/>
  <c r="K55" i="12"/>
  <c r="K54" i="12" s="1"/>
  <c r="O55" i="12"/>
  <c r="Q55" i="12"/>
  <c r="U55" i="12"/>
  <c r="G57" i="12"/>
  <c r="M57" i="12" s="1"/>
  <c r="I57" i="12"/>
  <c r="I54" i="12" s="1"/>
  <c r="K57" i="12"/>
  <c r="O57" i="12"/>
  <c r="Q57" i="12"/>
  <c r="U57" i="12"/>
  <c r="G60" i="12"/>
  <c r="I60" i="12"/>
  <c r="K60" i="12"/>
  <c r="M60" i="12"/>
  <c r="O60" i="12"/>
  <c r="Q60" i="12"/>
  <c r="Q59" i="12" s="1"/>
  <c r="U60" i="12"/>
  <c r="U59" i="12" s="1"/>
  <c r="G62" i="12"/>
  <c r="I62" i="12"/>
  <c r="K62" i="12"/>
  <c r="M62" i="12"/>
  <c r="O62" i="12"/>
  <c r="O59" i="12" s="1"/>
  <c r="Q62" i="12"/>
  <c r="U62" i="12"/>
  <c r="G64" i="12"/>
  <c r="I64" i="12"/>
  <c r="K64" i="12"/>
  <c r="M64" i="12"/>
  <c r="O64" i="12"/>
  <c r="Q64" i="12"/>
  <c r="U64" i="12"/>
  <c r="G66" i="12"/>
  <c r="I66" i="12"/>
  <c r="K66" i="12"/>
  <c r="M66" i="12"/>
  <c r="O66" i="12"/>
  <c r="Q66" i="12"/>
  <c r="U66" i="12"/>
  <c r="G67" i="12"/>
  <c r="M67" i="12" s="1"/>
  <c r="I67" i="12"/>
  <c r="K67" i="12"/>
  <c r="O67" i="12"/>
  <c r="Q67" i="12"/>
  <c r="U67" i="12"/>
  <c r="G69" i="12"/>
  <c r="G59" i="12" s="1"/>
  <c r="I69" i="12"/>
  <c r="K69" i="12"/>
  <c r="O69" i="12"/>
  <c r="Q69" i="12"/>
  <c r="U69" i="12"/>
  <c r="G70" i="12"/>
  <c r="M70" i="12" s="1"/>
  <c r="I70" i="12"/>
  <c r="I59" i="12" s="1"/>
  <c r="K70" i="12"/>
  <c r="O70" i="12"/>
  <c r="Q70" i="12"/>
  <c r="U70" i="12"/>
  <c r="G71" i="12"/>
  <c r="M71" i="12" s="1"/>
  <c r="I71" i="12"/>
  <c r="K71" i="12"/>
  <c r="K59" i="12" s="1"/>
  <c r="O71" i="12"/>
  <c r="Q71" i="12"/>
  <c r="U71" i="12"/>
  <c r="G72" i="12"/>
  <c r="I72" i="12"/>
  <c r="K72" i="12"/>
  <c r="M72" i="12"/>
  <c r="O72" i="12"/>
  <c r="Q72" i="12"/>
  <c r="U72" i="12"/>
  <c r="G74" i="12"/>
  <c r="I74" i="12"/>
  <c r="K74" i="12"/>
  <c r="M74" i="12"/>
  <c r="O74" i="12"/>
  <c r="Q74" i="12"/>
  <c r="U74" i="12"/>
  <c r="G76" i="12"/>
  <c r="I76" i="12"/>
  <c r="K76" i="12"/>
  <c r="M76" i="12"/>
  <c r="O76" i="12"/>
  <c r="Q76" i="12"/>
  <c r="U76" i="12"/>
  <c r="G77" i="12"/>
  <c r="I77" i="12"/>
  <c r="K77" i="12"/>
  <c r="M77" i="12"/>
  <c r="O77" i="12"/>
  <c r="Q77" i="12"/>
  <c r="U77" i="12"/>
  <c r="G79" i="12"/>
  <c r="M79" i="12" s="1"/>
  <c r="I79" i="12"/>
  <c r="K79" i="12"/>
  <c r="O79" i="12"/>
  <c r="Q79" i="12"/>
  <c r="U79" i="12"/>
  <c r="G81" i="12"/>
  <c r="M81" i="12" s="1"/>
  <c r="I81" i="12"/>
  <c r="K81" i="12"/>
  <c r="O81" i="12"/>
  <c r="Q81" i="12"/>
  <c r="U81" i="12"/>
  <c r="G82" i="12"/>
  <c r="I82" i="12"/>
  <c r="U82" i="12"/>
  <c r="G83" i="12"/>
  <c r="M83" i="12" s="1"/>
  <c r="M82" i="12" s="1"/>
  <c r="I83" i="12"/>
  <c r="K83" i="12"/>
  <c r="K82" i="12" s="1"/>
  <c r="O83" i="12"/>
  <c r="O82" i="12" s="1"/>
  <c r="Q83" i="12"/>
  <c r="Q82" i="12" s="1"/>
  <c r="U83" i="12"/>
  <c r="K85" i="12"/>
  <c r="G86" i="12"/>
  <c r="I86" i="12"/>
  <c r="K86" i="12"/>
  <c r="M86" i="12"/>
  <c r="O86" i="12"/>
  <c r="O85" i="12" s="1"/>
  <c r="Q86" i="12"/>
  <c r="U86" i="12"/>
  <c r="U85" i="12" s="1"/>
  <c r="G87" i="12"/>
  <c r="I87" i="12"/>
  <c r="K87" i="12"/>
  <c r="M87" i="12"/>
  <c r="O87" i="12"/>
  <c r="Q87" i="12"/>
  <c r="Q85" i="12" s="1"/>
  <c r="U87" i="12"/>
  <c r="G88" i="12"/>
  <c r="I88" i="12"/>
  <c r="K88" i="12"/>
  <c r="M88" i="12"/>
  <c r="O88" i="12"/>
  <c r="Q88" i="12"/>
  <c r="U88" i="12"/>
  <c r="G90" i="12"/>
  <c r="M90" i="12" s="1"/>
  <c r="I90" i="12"/>
  <c r="K90" i="12"/>
  <c r="O90" i="12"/>
  <c r="Q90" i="12"/>
  <c r="U90" i="12"/>
  <c r="G91" i="12"/>
  <c r="M91" i="12" s="1"/>
  <c r="I91" i="12"/>
  <c r="K91" i="12"/>
  <c r="O91" i="12"/>
  <c r="Q91" i="12"/>
  <c r="U91" i="12"/>
  <c r="G92" i="12"/>
  <c r="M92" i="12" s="1"/>
  <c r="I92" i="12"/>
  <c r="I85" i="12" s="1"/>
  <c r="K92" i="12"/>
  <c r="O92" i="12"/>
  <c r="Q92" i="12"/>
  <c r="U92" i="12"/>
  <c r="G93" i="12"/>
  <c r="I93" i="12"/>
  <c r="K93" i="12"/>
  <c r="O93" i="12"/>
  <c r="G94" i="12"/>
  <c r="I94" i="12"/>
  <c r="K94" i="12"/>
  <c r="M94" i="12"/>
  <c r="M93" i="12" s="1"/>
  <c r="O94" i="12"/>
  <c r="Q94" i="12"/>
  <c r="Q93" i="12" s="1"/>
  <c r="U94" i="12"/>
  <c r="U93" i="12" s="1"/>
  <c r="K95" i="12"/>
  <c r="O95" i="12"/>
  <c r="G96" i="12"/>
  <c r="I96" i="12"/>
  <c r="K96" i="12"/>
  <c r="M96" i="12"/>
  <c r="O96" i="12"/>
  <c r="Q96" i="12"/>
  <c r="Q95" i="12" s="1"/>
  <c r="U96" i="12"/>
  <c r="G97" i="12"/>
  <c r="G95" i="12" s="1"/>
  <c r="I97" i="12"/>
  <c r="K97" i="12"/>
  <c r="M97" i="12"/>
  <c r="O97" i="12"/>
  <c r="Q97" i="12"/>
  <c r="U97" i="12"/>
  <c r="U95" i="12" s="1"/>
  <c r="G98" i="12"/>
  <c r="M98" i="12" s="1"/>
  <c r="I98" i="12"/>
  <c r="K98" i="12"/>
  <c r="O98" i="12"/>
  <c r="Q98" i="12"/>
  <c r="U98" i="12"/>
  <c r="G99" i="12"/>
  <c r="M99" i="12" s="1"/>
  <c r="I99" i="12"/>
  <c r="K99" i="12"/>
  <c r="O99" i="12"/>
  <c r="Q99" i="12"/>
  <c r="U99" i="12"/>
  <c r="G100" i="12"/>
  <c r="M100" i="12" s="1"/>
  <c r="I100" i="12"/>
  <c r="I95" i="12" s="1"/>
  <c r="K100" i="12"/>
  <c r="O100" i="12"/>
  <c r="Q100" i="12"/>
  <c r="U100" i="12"/>
  <c r="I20" i="1"/>
  <c r="I19" i="1"/>
  <c r="I18" i="1"/>
  <c r="I17" i="1"/>
  <c r="I16" i="1"/>
  <c r="I55" i="1"/>
  <c r="G27" i="1"/>
  <c r="G25" i="1"/>
  <c r="G26" i="1" s="1"/>
  <c r="F40" i="1"/>
  <c r="G23" i="1" s="1"/>
  <c r="G40" i="1"/>
  <c r="H39" i="1"/>
  <c r="H40" i="1" s="1"/>
  <c r="J28" i="1"/>
  <c r="J26" i="1"/>
  <c r="G38" i="1"/>
  <c r="F38" i="1"/>
  <c r="H32" i="1"/>
  <c r="J23" i="1"/>
  <c r="J24" i="1"/>
  <c r="J25" i="1"/>
  <c r="J27" i="1"/>
  <c r="E24" i="1"/>
  <c r="E26" i="1"/>
  <c r="G24" i="1" l="1"/>
  <c r="G29" i="1"/>
  <c r="G28" i="1"/>
  <c r="M85" i="12"/>
  <c r="M8" i="12"/>
  <c r="M95" i="12"/>
  <c r="G54" i="12"/>
  <c r="G85" i="12"/>
  <c r="M69" i="12"/>
  <c r="M59" i="12" s="1"/>
  <c r="M12" i="12"/>
  <c r="I21" i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<sst xmlns="http://schemas.openxmlformats.org/spreadsheetml/2006/main" count="443" uniqueCount="245">
  <si>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</si>
  <si>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</si>
  <si>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</si>
  <si>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</si>
  <si>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</si>
  <si>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</si>
  <si>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</si>
  <si>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</si>
  <si>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</si>
  <si>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</si>
  <si>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</si>
  <si>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</si>
  <si>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</si>
  <si>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</si>
  <si>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</si>
  <si>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</si>
  <si>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</si>
  <si>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</si>
  <si>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</si>
  <si>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</si>
  <si>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</si>
  <si>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</si>
  <si>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</si>
  <si>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</si>
  <si>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</si>
  <si>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</si>
  <si>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</si>
  <si>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</si>
  <si>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</si>
  <si>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</si>
  <si>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</si>
  <si>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</si>
  <si>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</si>
  <si>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</si>
  <si>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</si>
  <si>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</si>
  <si>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</si>
  <si>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</si>
  <si>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</si>
  <si>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</si>
  <si>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</si>
  <si>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</si>
  <si>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</si>
  <si>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Krnov</t>
  </si>
  <si>
    <t>Rozpočet:</t>
  </si>
  <si>
    <t>Misto</t>
  </si>
  <si>
    <t>Karel Lang</t>
  </si>
  <si>
    <t>Oprava chodníků u BD ulice Albrechtická 67,69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</si>
  <si>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</si>
  <si>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</si>
  <si>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</si>
  <si>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</si>
  <si>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</si>
  <si>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</si>
  <si>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</si>
  <si>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</si>
  <si>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</si>
  <si>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</si>
  <si>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</si>
  <si>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</si>
  <si>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</si>
  <si>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</si>
  <si>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</si>
  <si>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</si>
  <si>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</si>
  <si>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</si>
  <si>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</si>
  <si>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</si>
  <si>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</si>
  <si>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</si>
  <si>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</si>
  <si>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</si>
  <si>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</si>
  <si>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</si>
  <si>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</si>
  <si>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</si>
  <si>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</si>
  <si>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</si>
  <si>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</si>
  <si>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</si>
  <si>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</si>
  <si>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</si>
  <si>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</si>
  <si>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</si>
  <si>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</si>
  <si>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</si>
  <si>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</si>
  <si>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</si>
  <si>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</si>
  <si>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</si>
  <si>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</si>
  <si>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</si>
  <si>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</si>
  <si>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</si>
  <si>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</si>
  <si>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113108407R00</t>
  </si>
  <si>
    <t>Odstranění podkladu pl. nad 50 m2, živice tl.7 cm</t>
  </si>
  <si>
    <t>m2</t>
  </si>
  <si>
    <t>POL1_0</t>
  </si>
  <si>
    <t>U BD Albrechtická 67,69:160*2,2+5*0,4</t>
  </si>
  <si>
    <t>VV</t>
  </si>
  <si>
    <t>odpočet dlažby u přechodů:-(2*1,5+3,5*1,5)*2</t>
  </si>
  <si>
    <t>113107415R00</t>
  </si>
  <si>
    <t>Odstranění podkladu nad 50 m2,kam.těžené tl.15 cm</t>
  </si>
  <si>
    <t>možno použít do podkladů pod nový chodník:337,5</t>
  </si>
  <si>
    <t>113106231R00</t>
  </si>
  <si>
    <t>Rozebrání dlažeb ze zámkové dlažby v kamenivu</t>
  </si>
  <si>
    <t>v místě přechodů 2 ks:16,5</t>
  </si>
  <si>
    <t>113202111R00</t>
  </si>
  <si>
    <t>Vytrhání obrub obrubníků silničních</t>
  </si>
  <si>
    <t>m</t>
  </si>
  <si>
    <t>pro nájezdové obruby:12+6+6</t>
  </si>
  <si>
    <t>pro opravu stávajících obrub:20</t>
  </si>
  <si>
    <t>pro zastávkový obrubník:14</t>
  </si>
  <si>
    <t>122201101R00</t>
  </si>
  <si>
    <t>Odkopávky nezapažené v hor. 3 do 100 m3</t>
  </si>
  <si>
    <t>m3</t>
  </si>
  <si>
    <t>kufr 30 cm:337,5*0,08</t>
  </si>
  <si>
    <t>122201109R00</t>
  </si>
  <si>
    <t>Příplatek za lepivost - odkopávky v hor. 3</t>
  </si>
  <si>
    <t>181101111R00</t>
  </si>
  <si>
    <t>Úprava pláně v zářezech se zhutněním - ručně</t>
  </si>
  <si>
    <t>337,5</t>
  </si>
  <si>
    <t>181301103R00</t>
  </si>
  <si>
    <t>Rozprostření ornice, rovina, tl. 15-20 cm,do 500m2</t>
  </si>
  <si>
    <t>za obruby:155*0,2</t>
  </si>
  <si>
    <t>183403153R00</t>
  </si>
  <si>
    <t>Obdělání půdy hrabáním, v rovině</t>
  </si>
  <si>
    <t>185803211R00</t>
  </si>
  <si>
    <t>Uválcování trávníku v rovině</t>
  </si>
  <si>
    <t>180402111R00</t>
  </si>
  <si>
    <t>Založení trávníku parkového výsevem v rovině</t>
  </si>
  <si>
    <t>00572400R</t>
  </si>
  <si>
    <t>Směs travní parková I. běžná zátěž PROFI, á 25 kg</t>
  </si>
  <si>
    <t>kg</t>
  </si>
  <si>
    <t>POL3_0</t>
  </si>
  <si>
    <t>30g/m2:31*0,03</t>
  </si>
  <si>
    <t>167101101R00</t>
  </si>
  <si>
    <t>Nakládání výkopku z hor.1-4 v množství do 100 m3</t>
  </si>
  <si>
    <t>odkopávka s odpočtem dosypu za obruby:27-31*0,2*0,2</t>
  </si>
  <si>
    <t>162701105R00</t>
  </si>
  <si>
    <t>Vodorovné přemístění výkopku z hor.1-4 do 10000 m</t>
  </si>
  <si>
    <t>162701109R00</t>
  </si>
  <si>
    <t>Příplatek k vod. přemístění hor.1-4 za další 1 km</t>
  </si>
  <si>
    <t>skládk Skrochovice cca 14 km:25,76*4</t>
  </si>
  <si>
    <t>171201101R00</t>
  </si>
  <si>
    <t>Uložení sypaniny do násypů nezhutněných</t>
  </si>
  <si>
    <t>199000005R00</t>
  </si>
  <si>
    <t>Poplatek za skládku zeminy 1- 4</t>
  </si>
  <si>
    <t>t</t>
  </si>
  <si>
    <t>25,76*1,8</t>
  </si>
  <si>
    <t>183101114R00</t>
  </si>
  <si>
    <t>Hloub. jamek bez výměny půdy do 0,125 m3, sv.1:5</t>
  </si>
  <si>
    <t>kus</t>
  </si>
  <si>
    <t>pro přemístění dopravní značky:1</t>
  </si>
  <si>
    <t>564761111R00</t>
  </si>
  <si>
    <t>Podklad z kameniva drceného vel.32-63 mm,tl. 20 cm</t>
  </si>
  <si>
    <t>596215021R00</t>
  </si>
  <si>
    <t>Kladení zámkové dlažby tl. 6 cm do drtě tl. 4 cm</t>
  </si>
  <si>
    <t>U BD Albrechtická 67,69:160*2+5,5*0,5</t>
  </si>
  <si>
    <t>59245110R</t>
  </si>
  <si>
    <t>Dlažba sklad. HOLLAND I 20x10x6 cm přírodní</t>
  </si>
  <si>
    <t>(322,75-5,67-15,372)*1,05</t>
  </si>
  <si>
    <t>59245111R</t>
  </si>
  <si>
    <t>Dlažba sklad. HOLLAND I 20x10x6 cm červená</t>
  </si>
  <si>
    <t>u autobus. zastávky:0,4*13,5*1,05</t>
  </si>
  <si>
    <t>592451151R</t>
  </si>
  <si>
    <t>Dlažba HOLLAND I SLP skladba 20x10x6 cm červená, dlažba pro nevidomé</t>
  </si>
  <si>
    <t>u autobus. zastávky:(1,8*1+5,1*0,4)*1,05</t>
  </si>
  <si>
    <t>přechody 3 ks:(10*0,4+5*0,4+1*1,6*3)*1,05</t>
  </si>
  <si>
    <t>899331111R00</t>
  </si>
  <si>
    <t>Výšková úprava vstupu do 20 cm, zvýšení poklopu</t>
  </si>
  <si>
    <t>2 ks šachta v chodníku:2</t>
  </si>
  <si>
    <t>899431111R00</t>
  </si>
  <si>
    <t>Výšková úprava do 20 cm, zvýšení krytu šoupěte</t>
  </si>
  <si>
    <t>šoupě v obrubě:1</t>
  </si>
  <si>
    <t>917862111R00</t>
  </si>
  <si>
    <t>Osazení stojat. obrub.bet. s opěrou,lože z C 12/15</t>
  </si>
  <si>
    <t>160-5,5+1</t>
  </si>
  <si>
    <t>59217421R</t>
  </si>
  <si>
    <t>Obrubník chodníkový ABO 14-10 1000/100/250, přírodní</t>
  </si>
  <si>
    <t>155,5*1,02</t>
  </si>
  <si>
    <t>917862111RT8</t>
  </si>
  <si>
    <t>Osazení stojat. obrub.bet. s opěrou,lože z C 12/15, včetně obrubníku  100/15/30</t>
  </si>
  <si>
    <t>měněné obrubníky:20</t>
  </si>
  <si>
    <t>917762111R00</t>
  </si>
  <si>
    <t>Osazení ležat. obrub. bet. s opěrou,lože z C 12/15</t>
  </si>
  <si>
    <t>59217490R</t>
  </si>
  <si>
    <t>Obrubník silniční nájezdový ABO 2-15 N</t>
  </si>
  <si>
    <t>vč prořezu v oblouku:26</t>
  </si>
  <si>
    <t>917882111RU4</t>
  </si>
  <si>
    <t>Osazení obrubníku bet. zastávkového, lože C 12/15, včetně obrub. přímého CSB HK 1003/400/370</t>
  </si>
  <si>
    <t>917882111RU3</t>
  </si>
  <si>
    <t>Osazení obrubníku bet. zastávkového, lože C 12/15, včetně obrub. náběhového CSB HK 1003/400/310-370</t>
  </si>
  <si>
    <t>917882111RU2</t>
  </si>
  <si>
    <t>Osazení obrubníku bet. zastávkového, lože C 12/15, včetně obrub. přechodového CSB HK 1003/400/H25-310</t>
  </si>
  <si>
    <t>919735112R00</t>
  </si>
  <si>
    <t>Řezání stávajícího živičného krytu tl. 5 - 10 cm</t>
  </si>
  <si>
    <t>pro ukončení chodníku za přechodem u plakátovací plochy:3,5</t>
  </si>
  <si>
    <t>914001111R00</t>
  </si>
  <si>
    <t>Osazení sloupků dopr.značky vč. beton. základu</t>
  </si>
  <si>
    <t>přemístěná znaška, použít stávající značku i sloupek:1</t>
  </si>
  <si>
    <t>40450111R</t>
  </si>
  <si>
    <t>Dopravní příslušenství, patka kotevní-čtyřkotevní</t>
  </si>
  <si>
    <t>914001125R00</t>
  </si>
  <si>
    <t>Osazení svislé dopr.značky na sloupek nebo konzolu</t>
  </si>
  <si>
    <t>doplňková tabule 20 m:1</t>
  </si>
  <si>
    <t>40445149.AR</t>
  </si>
  <si>
    <t>Značka dopr dodat E3a,b,4,5 500/150 fól 1, EG7letá</t>
  </si>
  <si>
    <t>20 m:1</t>
  </si>
  <si>
    <t>40450207R</t>
  </si>
  <si>
    <t>Dopravní příslušenství, upínací svorka US 60</t>
  </si>
  <si>
    <t>966006132R00</t>
  </si>
  <si>
    <t>Odstranění doprav.značek se sloupky, s bet.patkami</t>
  </si>
  <si>
    <t>přemístění dopravní značky přechod pro chodce:1</t>
  </si>
  <si>
    <t>979087212R00</t>
  </si>
  <si>
    <t>Nakládání suti na dopravní prostředky</t>
  </si>
  <si>
    <t>979082213R00</t>
  </si>
  <si>
    <t>Vodorovná doprava suti po suchu do 1 km</t>
  </si>
  <si>
    <t>979082219R00</t>
  </si>
  <si>
    <t>Příplatek za dopravu suti po suchu za další 1 km</t>
  </si>
  <si>
    <t>Skládka Skrochovice cca 14 km:76,215*13</t>
  </si>
  <si>
    <t>979093111R00</t>
  </si>
  <si>
    <t>Uložení suti na skládku bez zhutnění</t>
  </si>
  <si>
    <t>979990103R00</t>
  </si>
  <si>
    <t>Poplatek za skládku suti - beton</t>
  </si>
  <si>
    <t>979990113R00</t>
  </si>
  <si>
    <t>Poplatek za skládku suti - obalované kam. - asfalt</t>
  </si>
  <si>
    <t>998223011R00</t>
  </si>
  <si>
    <t>Přesun hmot, pozemní komunikace, kryt dlážděný</t>
  </si>
  <si>
    <t>005121010R</t>
  </si>
  <si>
    <t>Vybudování zařízení staveniště</t>
  </si>
  <si>
    <t>Soubor</t>
  </si>
  <si>
    <t>005121030R</t>
  </si>
  <si>
    <t>Odstranění zařízení staveniště</t>
  </si>
  <si>
    <t>00512 RU</t>
  </si>
  <si>
    <t>Pronájem dočasného dopravního značení</t>
  </si>
  <si>
    <t>005111021R</t>
  </si>
  <si>
    <t>Vytyčení inženýrských sítí</t>
  </si>
  <si>
    <t>005211030R</t>
  </si>
  <si>
    <t xml:space="preserve">Dočasná dopravní opatření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</si>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</sst>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8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/>
      <c r="E5" s="26"/>
      <c r="F5" s="26"/>
      <c r="G5" s="26"/>
      <c r="H5" s="28" t="s">
        <v>33</v>
      </c>
      <c r="I5" s="122"/>
      <c r="J5" s="11"/>
    </row>
    <row r="6" spans="1:15" ht="15.75" customHeight="1" x14ac:dyDescent="0.2">
      <c r="A6" s="4"/>
      <c r="B6" s="41"/>
      <c r="C6" s="26"/>
      <c r="D6" s="122"/>
      <c r="E6" s="26"/>
      <c r="F6" s="26"/>
      <c r="G6" s="26"/>
      <c r="H6" s="28" t="s">
        <v>34</v>
      </c>
      <c r="I6" s="122"/>
      <c r="J6" s="11"/>
    </row>
    <row r="7" spans="1:15" ht="15.75" customHeight="1" x14ac:dyDescent="0.2">
      <c r="A7" s="4"/>
      <c r="B7" s="42"/>
      <c r="C7" s="123"/>
      <c r="D7" s="105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SUMIF(F47:F54,A16,I47:I54)+SUMIF(F47:F54,"PSU",I47:I54)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SUMIF(F47:F54,A17,I47:I54)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SUMIF(F47:F54,A18,I47:I54)</f>
        <v>0</v>
      </c>
      <c r="J18" s="93"/>
    </row>
    <row r="19" spans="1:10" ht="23.25" customHeight="1" x14ac:dyDescent="0.2">
      <c r="A19" s="193" t="s">
        <v>66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SUMIF(F47:F54,A19,I47:I54)</f>
        <v>0</v>
      </c>
      <c r="J19" s="93"/>
    </row>
    <row r="20" spans="1:10" ht="23.25" customHeight="1" x14ac:dyDescent="0.2">
      <c r="A20" s="193" t="s">
        <v>67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SUMIF(F47:F54,A20,I47:I54)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49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43005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/>
      <c r="C39" s="138"/>
      <c r="D39" s="139"/>
      <c r="E39" s="139"/>
      <c r="F39" s="147">
        <f>' Pol'!AC102</f>
        <v>0</v>
      </c>
      <c r="G39" s="148">
        <f>' Pol'!AD102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48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50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51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52</v>
      </c>
      <c r="C47" s="175" t="s">
        <v>53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 x14ac:dyDescent="0.2">
      <c r="A48" s="163"/>
      <c r="B48" s="166" t="s">
        <v>54</v>
      </c>
      <c r="C48" s="165" t="s">
        <v>55</v>
      </c>
      <c r="D48" s="167"/>
      <c r="E48" s="167"/>
      <c r="F48" s="183" t="s">
        <v>23</v>
      </c>
      <c r="G48" s="184"/>
      <c r="H48" s="184"/>
      <c r="I48" s="185">
        <f>' Pol'!G42</f>
        <v>0</v>
      </c>
      <c r="J48" s="185"/>
    </row>
    <row r="49" spans="1:10" ht="25.5" customHeight="1" x14ac:dyDescent="0.2">
      <c r="A49" s="163"/>
      <c r="B49" s="166" t="s">
        <v>56</v>
      </c>
      <c r="C49" s="165" t="s">
        <v>57</v>
      </c>
      <c r="D49" s="167"/>
      <c r="E49" s="167"/>
      <c r="F49" s="183" t="s">
        <v>23</v>
      </c>
      <c r="G49" s="184"/>
      <c r="H49" s="184"/>
      <c r="I49" s="185">
        <f>' Pol'!G54</f>
        <v>0</v>
      </c>
      <c r="J49" s="185"/>
    </row>
    <row r="50" spans="1:10" ht="25.5" customHeight="1" x14ac:dyDescent="0.2">
      <c r="A50" s="163"/>
      <c r="B50" s="166" t="s">
        <v>58</v>
      </c>
      <c r="C50" s="165" t="s">
        <v>59</v>
      </c>
      <c r="D50" s="167"/>
      <c r="E50" s="167"/>
      <c r="F50" s="183" t="s">
        <v>23</v>
      </c>
      <c r="G50" s="184"/>
      <c r="H50" s="184"/>
      <c r="I50" s="185">
        <f>' Pol'!G59</f>
        <v>0</v>
      </c>
      <c r="J50" s="185"/>
    </row>
    <row r="51" spans="1:10" ht="25.5" customHeight="1" x14ac:dyDescent="0.2">
      <c r="A51" s="163"/>
      <c r="B51" s="166" t="s">
        <v>60</v>
      </c>
      <c r="C51" s="165" t="s">
        <v>61</v>
      </c>
      <c r="D51" s="167"/>
      <c r="E51" s="167"/>
      <c r="F51" s="183" t="s">
        <v>23</v>
      </c>
      <c r="G51" s="184"/>
      <c r="H51" s="184"/>
      <c r="I51" s="185">
        <f>' Pol'!G82</f>
        <v>0</v>
      </c>
      <c r="J51" s="185"/>
    </row>
    <row r="52" spans="1:10" ht="25.5" customHeight="1" x14ac:dyDescent="0.2">
      <c r="A52" s="163"/>
      <c r="B52" s="166" t="s">
        <v>62</v>
      </c>
      <c r="C52" s="165" t="s">
        <v>63</v>
      </c>
      <c r="D52" s="167"/>
      <c r="E52" s="167"/>
      <c r="F52" s="183" t="s">
        <v>23</v>
      </c>
      <c r="G52" s="184"/>
      <c r="H52" s="184"/>
      <c r="I52" s="185">
        <f>' Pol'!G85</f>
        <v>0</v>
      </c>
      <c r="J52" s="185"/>
    </row>
    <row r="53" spans="1:10" ht="25.5" customHeight="1" x14ac:dyDescent="0.2">
      <c r="A53" s="163"/>
      <c r="B53" s="166" t="s">
        <v>64</v>
      </c>
      <c r="C53" s="165" t="s">
        <v>65</v>
      </c>
      <c r="D53" s="167"/>
      <c r="E53" s="167"/>
      <c r="F53" s="183" t="s">
        <v>23</v>
      </c>
      <c r="G53" s="184"/>
      <c r="H53" s="184"/>
      <c r="I53" s="185">
        <f>' Pol'!G93</f>
        <v>0</v>
      </c>
      <c r="J53" s="185"/>
    </row>
    <row r="54" spans="1:10" ht="25.5" customHeight="1" x14ac:dyDescent="0.2">
      <c r="A54" s="163"/>
      <c r="B54" s="177" t="s">
        <v>66</v>
      </c>
      <c r="C54" s="178" t="s">
        <v>26</v>
      </c>
      <c r="D54" s="179"/>
      <c r="E54" s="179"/>
      <c r="F54" s="186" t="s">
        <v>66</v>
      </c>
      <c r="G54" s="187"/>
      <c r="H54" s="187"/>
      <c r="I54" s="188">
        <f>' Pol'!G95</f>
        <v>0</v>
      </c>
      <c r="J54" s="188"/>
    </row>
    <row r="55" spans="1:10" ht="25.5" customHeight="1" x14ac:dyDescent="0.2">
      <c r="A55" s="164"/>
      <c r="B55" s="170" t="s">
        <v>1</v>
      </c>
      <c r="C55" s="170"/>
      <c r="D55" s="171"/>
      <c r="E55" s="171"/>
      <c r="F55" s="189"/>
      <c r="G55" s="190"/>
      <c r="H55" s="190"/>
      <c r="I55" s="191">
        <f>SUM(I47:I54)</f>
        <v>0</v>
      </c>
      <c r="J55" s="191"/>
    </row>
    <row r="56" spans="1:10" x14ac:dyDescent="0.2">
      <c r="F56" s="192"/>
      <c r="G56" s="130"/>
      <c r="H56" s="192"/>
      <c r="I56" s="130"/>
      <c r="J56" s="130"/>
    </row>
    <row r="57" spans="1:10" x14ac:dyDescent="0.2">
      <c r="F57" s="192"/>
      <c r="G57" s="130"/>
      <c r="H57" s="192"/>
      <c r="I57" s="130"/>
      <c r="J57" s="130"/>
    </row>
    <row r="58" spans="1:10" x14ac:dyDescent="0.2">
      <c r="F58" s="192"/>
      <c r="G58" s="130"/>
      <c r="H58" s="192"/>
      <c r="I58" s="130"/>
      <c r="J58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I55:J55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2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5" t="s">
        <v>6</v>
      </c>
      <c r="B1" s="195"/>
      <c r="C1" s="195"/>
      <c r="D1" s="195"/>
      <c r="E1" s="195"/>
      <c r="F1" s="195"/>
      <c r="G1" s="195"/>
      <c r="AE1" t="s">
        <v>69</v>
      </c>
    </row>
    <row r="2" spans="1:60" ht="24.95" customHeight="1" x14ac:dyDescent="0.2">
      <c r="A2" s="202" t="s">
        <v>68</v>
      </c>
      <c r="B2" s="196"/>
      <c r="C2" s="197" t="s">
        <v>47</v>
      </c>
      <c r="D2" s="198"/>
      <c r="E2" s="198"/>
      <c r="F2" s="198"/>
      <c r="G2" s="204"/>
      <c r="AE2" t="s">
        <v>70</v>
      </c>
    </row>
    <row r="3" spans="1:60" ht="24.95" customHeight="1" x14ac:dyDescent="0.2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71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72</v>
      </c>
    </row>
    <row r="5" spans="1:60" hidden="1" x14ac:dyDescent="0.2">
      <c r="A5" s="206" t="s">
        <v>73</v>
      </c>
      <c r="B5" s="207"/>
      <c r="C5" s="208"/>
      <c r="D5" s="209"/>
      <c r="E5" s="209"/>
      <c r="F5" s="209"/>
      <c r="G5" s="210"/>
      <c r="AE5" t="s">
        <v>74</v>
      </c>
    </row>
    <row r="7" spans="1:60" ht="38.25" x14ac:dyDescent="0.2">
      <c r="A7" s="215" t="s">
        <v>75</v>
      </c>
      <c r="B7" s="216" t="s">
        <v>76</v>
      </c>
      <c r="C7" s="216" t="s">
        <v>77</v>
      </c>
      <c r="D7" s="215" t="s">
        <v>78</v>
      </c>
      <c r="E7" s="215" t="s">
        <v>79</v>
      </c>
      <c r="F7" s="211" t="s">
        <v>80</v>
      </c>
      <c r="G7" s="234" t="s">
        <v>28</v>
      </c>
      <c r="H7" s="235" t="s">
        <v>29</v>
      </c>
      <c r="I7" s="235" t="s">
        <v>81</v>
      </c>
      <c r="J7" s="235" t="s">
        <v>30</v>
      </c>
      <c r="K7" s="235" t="s">
        <v>82</v>
      </c>
      <c r="L7" s="235" t="s">
        <v>83</v>
      </c>
      <c r="M7" s="235" t="s">
        <v>84</v>
      </c>
      <c r="N7" s="235" t="s">
        <v>85</v>
      </c>
      <c r="O7" s="235" t="s">
        <v>86</v>
      </c>
      <c r="P7" s="235" t="s">
        <v>87</v>
      </c>
      <c r="Q7" s="235" t="s">
        <v>88</v>
      </c>
      <c r="R7" s="235" t="s">
        <v>89</v>
      </c>
      <c r="S7" s="235" t="s">
        <v>90</v>
      </c>
      <c r="T7" s="235" t="s">
        <v>91</v>
      </c>
      <c r="U7" s="218" t="s">
        <v>92</v>
      </c>
    </row>
    <row r="8" spans="1:60" x14ac:dyDescent="0.2">
      <c r="A8" s="236" t="s">
        <v>93</v>
      </c>
      <c r="B8" s="237" t="s">
        <v>52</v>
      </c>
      <c r="C8" s="238" t="s">
        <v>53</v>
      </c>
      <c r="D8" s="239"/>
      <c r="E8" s="240"/>
      <c r="F8" s="241"/>
      <c r="G8" s="241">
        <f>SUMIF(AE9:AE41,"&lt;&gt;NOR",G9:G41)</f>
        <v>0</v>
      </c>
      <c r="H8" s="241"/>
      <c r="I8" s="241">
        <f>SUM(I9:I41)</f>
        <v>0</v>
      </c>
      <c r="J8" s="241"/>
      <c r="K8" s="241">
        <f>SUM(K9:K41)</f>
        <v>0</v>
      </c>
      <c r="L8" s="241"/>
      <c r="M8" s="241">
        <f>SUM(M9:M41)</f>
        <v>0</v>
      </c>
      <c r="N8" s="217"/>
      <c r="O8" s="217">
        <f>SUM(O9:O41)</f>
        <v>9.3000000000000005E-4</v>
      </c>
      <c r="P8" s="217"/>
      <c r="Q8" s="217">
        <f>SUM(Q9:Q41)</f>
        <v>182.7225</v>
      </c>
      <c r="R8" s="217"/>
      <c r="S8" s="217"/>
      <c r="T8" s="236"/>
      <c r="U8" s="217">
        <f>SUM(U9:U41)</f>
        <v>113.59</v>
      </c>
      <c r="AE8" t="s">
        <v>94</v>
      </c>
    </row>
    <row r="9" spans="1:60" outlineLevel="1" x14ac:dyDescent="0.2">
      <c r="A9" s="213">
        <v>1</v>
      </c>
      <c r="B9" s="219" t="s">
        <v>95</v>
      </c>
      <c r="C9" s="264" t="s">
        <v>96</v>
      </c>
      <c r="D9" s="221" t="s">
        <v>97</v>
      </c>
      <c r="E9" s="228">
        <v>337.5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22">
        <v>0</v>
      </c>
      <c r="O9" s="222">
        <f>ROUND(E9*N9,5)</f>
        <v>0</v>
      </c>
      <c r="P9" s="222">
        <v>0.154</v>
      </c>
      <c r="Q9" s="222">
        <f>ROUND(E9*P9,5)</f>
        <v>51.975000000000001</v>
      </c>
      <c r="R9" s="222"/>
      <c r="S9" s="222"/>
      <c r="T9" s="223">
        <v>5.3800000000000001E-2</v>
      </c>
      <c r="U9" s="222">
        <f>ROUND(E9*T9,2)</f>
        <v>18.16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98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3"/>
      <c r="B10" s="219"/>
      <c r="C10" s="265" t="s">
        <v>99</v>
      </c>
      <c r="D10" s="224"/>
      <c r="E10" s="229">
        <v>354</v>
      </c>
      <c r="F10" s="232"/>
      <c r="G10" s="232"/>
      <c r="H10" s="232"/>
      <c r="I10" s="232"/>
      <c r="J10" s="232"/>
      <c r="K10" s="232"/>
      <c r="L10" s="232"/>
      <c r="M10" s="232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100</v>
      </c>
      <c r="AF10" s="212">
        <v>0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3"/>
      <c r="B11" s="219"/>
      <c r="C11" s="265" t="s">
        <v>101</v>
      </c>
      <c r="D11" s="224"/>
      <c r="E11" s="229">
        <v>-16.5</v>
      </c>
      <c r="F11" s="232"/>
      <c r="G11" s="232"/>
      <c r="H11" s="232"/>
      <c r="I11" s="232"/>
      <c r="J11" s="232"/>
      <c r="K11" s="232"/>
      <c r="L11" s="232"/>
      <c r="M11" s="232"/>
      <c r="N11" s="222"/>
      <c r="O11" s="222"/>
      <c r="P11" s="222"/>
      <c r="Q11" s="222"/>
      <c r="R11" s="222"/>
      <c r="S11" s="222"/>
      <c r="T11" s="223"/>
      <c r="U11" s="222"/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100</v>
      </c>
      <c r="AF11" s="212">
        <v>0</v>
      </c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>
        <v>2</v>
      </c>
      <c r="B12" s="219" t="s">
        <v>102</v>
      </c>
      <c r="C12" s="264" t="s">
        <v>103</v>
      </c>
      <c r="D12" s="221" t="s">
        <v>97</v>
      </c>
      <c r="E12" s="228">
        <v>337.5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22">
        <v>0</v>
      </c>
      <c r="O12" s="222">
        <f>ROUND(E12*N12,5)</f>
        <v>0</v>
      </c>
      <c r="P12" s="222">
        <v>0.33</v>
      </c>
      <c r="Q12" s="222">
        <f>ROUND(E12*P12,5)</f>
        <v>111.375</v>
      </c>
      <c r="R12" s="222"/>
      <c r="S12" s="222"/>
      <c r="T12" s="223">
        <v>4.0500000000000001E-2</v>
      </c>
      <c r="U12" s="222">
        <f>ROUND(E12*T12,2)</f>
        <v>13.67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98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3"/>
      <c r="B13" s="219"/>
      <c r="C13" s="265" t="s">
        <v>104</v>
      </c>
      <c r="D13" s="224"/>
      <c r="E13" s="229">
        <v>337.5</v>
      </c>
      <c r="F13" s="232"/>
      <c r="G13" s="232"/>
      <c r="H13" s="232"/>
      <c r="I13" s="232"/>
      <c r="J13" s="232"/>
      <c r="K13" s="232"/>
      <c r="L13" s="232"/>
      <c r="M13" s="232"/>
      <c r="N13" s="222"/>
      <c r="O13" s="222"/>
      <c r="P13" s="222"/>
      <c r="Q13" s="222"/>
      <c r="R13" s="222"/>
      <c r="S13" s="222"/>
      <c r="T13" s="223"/>
      <c r="U13" s="222"/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100</v>
      </c>
      <c r="AF13" s="212">
        <v>0</v>
      </c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3">
        <v>3</v>
      </c>
      <c r="B14" s="219" t="s">
        <v>105</v>
      </c>
      <c r="C14" s="264" t="s">
        <v>106</v>
      </c>
      <c r="D14" s="221" t="s">
        <v>97</v>
      </c>
      <c r="E14" s="228">
        <v>16.5</v>
      </c>
      <c r="F14" s="231"/>
      <c r="G14" s="232">
        <f>ROUND(E14*F14,2)</f>
        <v>0</v>
      </c>
      <c r="H14" s="231"/>
      <c r="I14" s="232">
        <f>ROUND(E14*H14,2)</f>
        <v>0</v>
      </c>
      <c r="J14" s="231"/>
      <c r="K14" s="232">
        <f>ROUND(E14*J14,2)</f>
        <v>0</v>
      </c>
      <c r="L14" s="232">
        <v>21</v>
      </c>
      <c r="M14" s="232">
        <f>G14*(1+L14/100)</f>
        <v>0</v>
      </c>
      <c r="N14" s="222">
        <v>0</v>
      </c>
      <c r="O14" s="222">
        <f>ROUND(E14*N14,5)</f>
        <v>0</v>
      </c>
      <c r="P14" s="222">
        <v>0.22500000000000001</v>
      </c>
      <c r="Q14" s="222">
        <f>ROUND(E14*P14,5)</f>
        <v>3.7124999999999999</v>
      </c>
      <c r="R14" s="222"/>
      <c r="S14" s="222"/>
      <c r="T14" s="223">
        <v>0.14199999999999999</v>
      </c>
      <c r="U14" s="222">
        <f>ROUND(E14*T14,2)</f>
        <v>2.34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98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3"/>
      <c r="B15" s="219"/>
      <c r="C15" s="265" t="s">
        <v>107</v>
      </c>
      <c r="D15" s="224"/>
      <c r="E15" s="229">
        <v>16.5</v>
      </c>
      <c r="F15" s="232"/>
      <c r="G15" s="232"/>
      <c r="H15" s="232"/>
      <c r="I15" s="232"/>
      <c r="J15" s="232"/>
      <c r="K15" s="232"/>
      <c r="L15" s="232"/>
      <c r="M15" s="232"/>
      <c r="N15" s="222"/>
      <c r="O15" s="222"/>
      <c r="P15" s="222"/>
      <c r="Q15" s="222"/>
      <c r="R15" s="222"/>
      <c r="S15" s="222"/>
      <c r="T15" s="223"/>
      <c r="U15" s="222"/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100</v>
      </c>
      <c r="AF15" s="212">
        <v>0</v>
      </c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3">
        <v>4</v>
      </c>
      <c r="B16" s="219" t="s">
        <v>108</v>
      </c>
      <c r="C16" s="264" t="s">
        <v>109</v>
      </c>
      <c r="D16" s="221" t="s">
        <v>110</v>
      </c>
      <c r="E16" s="228">
        <v>58</v>
      </c>
      <c r="F16" s="231"/>
      <c r="G16" s="232">
        <f>ROUND(E16*F16,2)</f>
        <v>0</v>
      </c>
      <c r="H16" s="231"/>
      <c r="I16" s="232">
        <f>ROUND(E16*H16,2)</f>
        <v>0</v>
      </c>
      <c r="J16" s="231"/>
      <c r="K16" s="232">
        <f>ROUND(E16*J16,2)</f>
        <v>0</v>
      </c>
      <c r="L16" s="232">
        <v>21</v>
      </c>
      <c r="M16" s="232">
        <f>G16*(1+L16/100)</f>
        <v>0</v>
      </c>
      <c r="N16" s="222">
        <v>0</v>
      </c>
      <c r="O16" s="222">
        <f>ROUND(E16*N16,5)</f>
        <v>0</v>
      </c>
      <c r="P16" s="222">
        <v>0.27</v>
      </c>
      <c r="Q16" s="222">
        <f>ROUND(E16*P16,5)</f>
        <v>15.66</v>
      </c>
      <c r="R16" s="222"/>
      <c r="S16" s="222"/>
      <c r="T16" s="223">
        <v>0.123</v>
      </c>
      <c r="U16" s="222">
        <f>ROUND(E16*T16,2)</f>
        <v>7.13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98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3"/>
      <c r="B17" s="219"/>
      <c r="C17" s="265" t="s">
        <v>111</v>
      </c>
      <c r="D17" s="224"/>
      <c r="E17" s="229">
        <v>24</v>
      </c>
      <c r="F17" s="232"/>
      <c r="G17" s="232"/>
      <c r="H17" s="232"/>
      <c r="I17" s="232"/>
      <c r="J17" s="232"/>
      <c r="K17" s="232"/>
      <c r="L17" s="232"/>
      <c r="M17" s="232"/>
      <c r="N17" s="222"/>
      <c r="O17" s="222"/>
      <c r="P17" s="222"/>
      <c r="Q17" s="222"/>
      <c r="R17" s="222"/>
      <c r="S17" s="222"/>
      <c r="T17" s="223"/>
      <c r="U17" s="222"/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100</v>
      </c>
      <c r="AF17" s="212">
        <v>0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3"/>
      <c r="B18" s="219"/>
      <c r="C18" s="265" t="s">
        <v>112</v>
      </c>
      <c r="D18" s="224"/>
      <c r="E18" s="229">
        <v>20</v>
      </c>
      <c r="F18" s="232"/>
      <c r="G18" s="232"/>
      <c r="H18" s="232"/>
      <c r="I18" s="232"/>
      <c r="J18" s="232"/>
      <c r="K18" s="232"/>
      <c r="L18" s="232"/>
      <c r="M18" s="232"/>
      <c r="N18" s="222"/>
      <c r="O18" s="222"/>
      <c r="P18" s="222"/>
      <c r="Q18" s="222"/>
      <c r="R18" s="222"/>
      <c r="S18" s="222"/>
      <c r="T18" s="223"/>
      <c r="U18" s="222"/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100</v>
      </c>
      <c r="AF18" s="212">
        <v>0</v>
      </c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3"/>
      <c r="B19" s="219"/>
      <c r="C19" s="265" t="s">
        <v>113</v>
      </c>
      <c r="D19" s="224"/>
      <c r="E19" s="229">
        <v>14</v>
      </c>
      <c r="F19" s="232"/>
      <c r="G19" s="232"/>
      <c r="H19" s="232"/>
      <c r="I19" s="232"/>
      <c r="J19" s="232"/>
      <c r="K19" s="232"/>
      <c r="L19" s="232"/>
      <c r="M19" s="232"/>
      <c r="N19" s="222"/>
      <c r="O19" s="222"/>
      <c r="P19" s="222"/>
      <c r="Q19" s="222"/>
      <c r="R19" s="222"/>
      <c r="S19" s="222"/>
      <c r="T19" s="223"/>
      <c r="U19" s="22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100</v>
      </c>
      <c r="AF19" s="212">
        <v>0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3">
        <v>5</v>
      </c>
      <c r="B20" s="219" t="s">
        <v>114</v>
      </c>
      <c r="C20" s="264" t="s">
        <v>115</v>
      </c>
      <c r="D20" s="221" t="s">
        <v>116</v>
      </c>
      <c r="E20" s="228">
        <v>27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22">
        <v>0</v>
      </c>
      <c r="O20" s="222">
        <f>ROUND(E20*N20,5)</f>
        <v>0</v>
      </c>
      <c r="P20" s="222">
        <v>0</v>
      </c>
      <c r="Q20" s="222">
        <f>ROUND(E20*P20,5)</f>
        <v>0</v>
      </c>
      <c r="R20" s="222"/>
      <c r="S20" s="222"/>
      <c r="T20" s="223">
        <v>0.36799999999999999</v>
      </c>
      <c r="U20" s="222">
        <f>ROUND(E20*T20,2)</f>
        <v>9.94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98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3"/>
      <c r="B21" s="219"/>
      <c r="C21" s="265" t="s">
        <v>117</v>
      </c>
      <c r="D21" s="224"/>
      <c r="E21" s="229">
        <v>27</v>
      </c>
      <c r="F21" s="232"/>
      <c r="G21" s="232"/>
      <c r="H21" s="232"/>
      <c r="I21" s="232"/>
      <c r="J21" s="232"/>
      <c r="K21" s="232"/>
      <c r="L21" s="232"/>
      <c r="M21" s="232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100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3">
        <v>6</v>
      </c>
      <c r="B22" s="219" t="s">
        <v>118</v>
      </c>
      <c r="C22" s="264" t="s">
        <v>119</v>
      </c>
      <c r="D22" s="221" t="s">
        <v>116</v>
      </c>
      <c r="E22" s="228">
        <v>27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22">
        <v>0</v>
      </c>
      <c r="O22" s="222">
        <f>ROUND(E22*N22,5)</f>
        <v>0</v>
      </c>
      <c r="P22" s="222">
        <v>0</v>
      </c>
      <c r="Q22" s="222">
        <f>ROUND(E22*P22,5)</f>
        <v>0</v>
      </c>
      <c r="R22" s="222"/>
      <c r="S22" s="222"/>
      <c r="T22" s="223">
        <v>5.8000000000000003E-2</v>
      </c>
      <c r="U22" s="222">
        <f>ROUND(E22*T22,2)</f>
        <v>1.57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98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3">
        <v>7</v>
      </c>
      <c r="B23" s="219" t="s">
        <v>120</v>
      </c>
      <c r="C23" s="264" t="s">
        <v>121</v>
      </c>
      <c r="D23" s="221" t="s">
        <v>97</v>
      </c>
      <c r="E23" s="228">
        <v>337.5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22">
        <v>0</v>
      </c>
      <c r="O23" s="222">
        <f>ROUND(E23*N23,5)</f>
        <v>0</v>
      </c>
      <c r="P23" s="222">
        <v>0</v>
      </c>
      <c r="Q23" s="222">
        <f>ROUND(E23*P23,5)</f>
        <v>0</v>
      </c>
      <c r="R23" s="222"/>
      <c r="S23" s="222"/>
      <c r="T23" s="223">
        <v>9.6000000000000002E-2</v>
      </c>
      <c r="U23" s="222">
        <f>ROUND(E23*T23,2)</f>
        <v>32.4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98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3"/>
      <c r="B24" s="219"/>
      <c r="C24" s="265" t="s">
        <v>122</v>
      </c>
      <c r="D24" s="224"/>
      <c r="E24" s="229">
        <v>337.5</v>
      </c>
      <c r="F24" s="232"/>
      <c r="G24" s="232"/>
      <c r="H24" s="232"/>
      <c r="I24" s="232"/>
      <c r="J24" s="232"/>
      <c r="K24" s="232"/>
      <c r="L24" s="232"/>
      <c r="M24" s="232"/>
      <c r="N24" s="222"/>
      <c r="O24" s="222"/>
      <c r="P24" s="222"/>
      <c r="Q24" s="222"/>
      <c r="R24" s="222"/>
      <c r="S24" s="222"/>
      <c r="T24" s="223"/>
      <c r="U24" s="222"/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100</v>
      </c>
      <c r="AF24" s="212">
        <v>0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3">
        <v>8</v>
      </c>
      <c r="B25" s="219" t="s">
        <v>123</v>
      </c>
      <c r="C25" s="264" t="s">
        <v>124</v>
      </c>
      <c r="D25" s="221" t="s">
        <v>97</v>
      </c>
      <c r="E25" s="228">
        <v>31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22">
        <v>0</v>
      </c>
      <c r="O25" s="222">
        <f>ROUND(E25*N25,5)</f>
        <v>0</v>
      </c>
      <c r="P25" s="222">
        <v>0</v>
      </c>
      <c r="Q25" s="222">
        <f>ROUND(E25*P25,5)</f>
        <v>0</v>
      </c>
      <c r="R25" s="222"/>
      <c r="S25" s="222"/>
      <c r="T25" s="223">
        <v>0.254</v>
      </c>
      <c r="U25" s="222">
        <f>ROUND(E25*T25,2)</f>
        <v>7.87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98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3"/>
      <c r="B26" s="219"/>
      <c r="C26" s="265" t="s">
        <v>125</v>
      </c>
      <c r="D26" s="224"/>
      <c r="E26" s="229">
        <v>31</v>
      </c>
      <c r="F26" s="232"/>
      <c r="G26" s="232"/>
      <c r="H26" s="232"/>
      <c r="I26" s="232"/>
      <c r="J26" s="232"/>
      <c r="K26" s="232"/>
      <c r="L26" s="232"/>
      <c r="M26" s="232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100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3">
        <v>9</v>
      </c>
      <c r="B27" s="219" t="s">
        <v>126</v>
      </c>
      <c r="C27" s="264" t="s">
        <v>127</v>
      </c>
      <c r="D27" s="221" t="s">
        <v>97</v>
      </c>
      <c r="E27" s="228">
        <v>31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21</v>
      </c>
      <c r="M27" s="232">
        <f>G27*(1+L27/100)</f>
        <v>0</v>
      </c>
      <c r="N27" s="222">
        <v>0</v>
      </c>
      <c r="O27" s="222">
        <f>ROUND(E27*N27,5)</f>
        <v>0</v>
      </c>
      <c r="P27" s="222">
        <v>0</v>
      </c>
      <c r="Q27" s="222">
        <f>ROUND(E27*P27,5)</f>
        <v>0</v>
      </c>
      <c r="R27" s="222"/>
      <c r="S27" s="222"/>
      <c r="T27" s="223">
        <v>1.4999999999999999E-2</v>
      </c>
      <c r="U27" s="222">
        <f>ROUND(E27*T27,2)</f>
        <v>0.47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98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3">
        <v>10</v>
      </c>
      <c r="B28" s="219" t="s">
        <v>128</v>
      </c>
      <c r="C28" s="264" t="s">
        <v>129</v>
      </c>
      <c r="D28" s="221" t="s">
        <v>97</v>
      </c>
      <c r="E28" s="228">
        <v>31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21</v>
      </c>
      <c r="M28" s="232">
        <f>G28*(1+L28/100)</f>
        <v>0</v>
      </c>
      <c r="N28" s="222">
        <v>0</v>
      </c>
      <c r="O28" s="222">
        <f>ROUND(E28*N28,5)</f>
        <v>0</v>
      </c>
      <c r="P28" s="222">
        <v>0</v>
      </c>
      <c r="Q28" s="222">
        <f>ROUND(E28*P28,5)</f>
        <v>0</v>
      </c>
      <c r="R28" s="222"/>
      <c r="S28" s="222"/>
      <c r="T28" s="223">
        <v>2E-3</v>
      </c>
      <c r="U28" s="222">
        <f>ROUND(E28*T28,2)</f>
        <v>0.06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98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3">
        <v>11</v>
      </c>
      <c r="B29" s="219" t="s">
        <v>130</v>
      </c>
      <c r="C29" s="264" t="s">
        <v>131</v>
      </c>
      <c r="D29" s="221" t="s">
        <v>97</v>
      </c>
      <c r="E29" s="228">
        <v>31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22">
        <v>0</v>
      </c>
      <c r="O29" s="222">
        <f>ROUND(E29*N29,5)</f>
        <v>0</v>
      </c>
      <c r="P29" s="222">
        <v>0</v>
      </c>
      <c r="Q29" s="222">
        <f>ROUND(E29*P29,5)</f>
        <v>0</v>
      </c>
      <c r="R29" s="222"/>
      <c r="S29" s="222"/>
      <c r="T29" s="223">
        <v>0.06</v>
      </c>
      <c r="U29" s="222">
        <f>ROUND(E29*T29,2)</f>
        <v>1.86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98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13">
        <v>12</v>
      </c>
      <c r="B30" s="219" t="s">
        <v>132</v>
      </c>
      <c r="C30" s="264" t="s">
        <v>133</v>
      </c>
      <c r="D30" s="221" t="s">
        <v>134</v>
      </c>
      <c r="E30" s="228">
        <v>0.93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21</v>
      </c>
      <c r="M30" s="232">
        <f>G30*(1+L30/100)</f>
        <v>0</v>
      </c>
      <c r="N30" s="222">
        <v>1E-3</v>
      </c>
      <c r="O30" s="222">
        <f>ROUND(E30*N30,5)</f>
        <v>9.3000000000000005E-4</v>
      </c>
      <c r="P30" s="222">
        <v>0</v>
      </c>
      <c r="Q30" s="222">
        <f>ROUND(E30*P30,5)</f>
        <v>0</v>
      </c>
      <c r="R30" s="222"/>
      <c r="S30" s="222"/>
      <c r="T30" s="223">
        <v>0</v>
      </c>
      <c r="U30" s="222">
        <f>ROUND(E30*T30,2)</f>
        <v>0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135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3"/>
      <c r="B31" s="219"/>
      <c r="C31" s="265" t="s">
        <v>136</v>
      </c>
      <c r="D31" s="224"/>
      <c r="E31" s="229">
        <v>0.93</v>
      </c>
      <c r="F31" s="232"/>
      <c r="G31" s="232"/>
      <c r="H31" s="232"/>
      <c r="I31" s="232"/>
      <c r="J31" s="232"/>
      <c r="K31" s="232"/>
      <c r="L31" s="232"/>
      <c r="M31" s="232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100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3">
        <v>13</v>
      </c>
      <c r="B32" s="219" t="s">
        <v>137</v>
      </c>
      <c r="C32" s="264" t="s">
        <v>138</v>
      </c>
      <c r="D32" s="221" t="s">
        <v>116</v>
      </c>
      <c r="E32" s="228">
        <v>25.76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22">
        <v>0</v>
      </c>
      <c r="O32" s="222">
        <f>ROUND(E32*N32,5)</f>
        <v>0</v>
      </c>
      <c r="P32" s="222">
        <v>0</v>
      </c>
      <c r="Q32" s="222">
        <f>ROUND(E32*P32,5)</f>
        <v>0</v>
      </c>
      <c r="R32" s="222"/>
      <c r="S32" s="222"/>
      <c r="T32" s="223">
        <v>0.65200000000000002</v>
      </c>
      <c r="U32" s="222">
        <f>ROUND(E32*T32,2)</f>
        <v>16.8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98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22.5" outlineLevel="1" x14ac:dyDescent="0.2">
      <c r="A33" s="213"/>
      <c r="B33" s="219"/>
      <c r="C33" s="265" t="s">
        <v>139</v>
      </c>
      <c r="D33" s="224"/>
      <c r="E33" s="229">
        <v>25.76</v>
      </c>
      <c r="F33" s="232"/>
      <c r="G33" s="232"/>
      <c r="H33" s="232"/>
      <c r="I33" s="232"/>
      <c r="J33" s="232"/>
      <c r="K33" s="232"/>
      <c r="L33" s="232"/>
      <c r="M33" s="232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100</v>
      </c>
      <c r="AF33" s="212">
        <v>0</v>
      </c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22.5" outlineLevel="1" x14ac:dyDescent="0.2">
      <c r="A34" s="213">
        <v>14</v>
      </c>
      <c r="B34" s="219" t="s">
        <v>140</v>
      </c>
      <c r="C34" s="264" t="s">
        <v>141</v>
      </c>
      <c r="D34" s="221" t="s">
        <v>116</v>
      </c>
      <c r="E34" s="228">
        <v>25.76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22">
        <v>0</v>
      </c>
      <c r="O34" s="222">
        <f>ROUND(E34*N34,5)</f>
        <v>0</v>
      </c>
      <c r="P34" s="222">
        <v>0</v>
      </c>
      <c r="Q34" s="222">
        <f>ROUND(E34*P34,5)</f>
        <v>0</v>
      </c>
      <c r="R34" s="222"/>
      <c r="S34" s="222"/>
      <c r="T34" s="223">
        <v>1.0999999999999999E-2</v>
      </c>
      <c r="U34" s="222">
        <f>ROUND(E34*T34,2)</f>
        <v>0.28000000000000003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98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3">
        <v>15</v>
      </c>
      <c r="B35" s="219" t="s">
        <v>142</v>
      </c>
      <c r="C35" s="264" t="s">
        <v>143</v>
      </c>
      <c r="D35" s="221" t="s">
        <v>116</v>
      </c>
      <c r="E35" s="228">
        <v>103.04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22">
        <v>0</v>
      </c>
      <c r="O35" s="222">
        <f>ROUND(E35*N35,5)</f>
        <v>0</v>
      </c>
      <c r="P35" s="222">
        <v>0</v>
      </c>
      <c r="Q35" s="222">
        <f>ROUND(E35*P35,5)</f>
        <v>0</v>
      </c>
      <c r="R35" s="222"/>
      <c r="S35" s="222"/>
      <c r="T35" s="223">
        <v>0</v>
      </c>
      <c r="U35" s="222">
        <f>ROUND(E35*T35,2)</f>
        <v>0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98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3"/>
      <c r="B36" s="219"/>
      <c r="C36" s="265" t="s">
        <v>144</v>
      </c>
      <c r="D36" s="224"/>
      <c r="E36" s="229">
        <v>103.04</v>
      </c>
      <c r="F36" s="232"/>
      <c r="G36" s="232"/>
      <c r="H36" s="232"/>
      <c r="I36" s="232"/>
      <c r="J36" s="232"/>
      <c r="K36" s="232"/>
      <c r="L36" s="232"/>
      <c r="M36" s="232"/>
      <c r="N36" s="222"/>
      <c r="O36" s="222"/>
      <c r="P36" s="222"/>
      <c r="Q36" s="222"/>
      <c r="R36" s="222"/>
      <c r="S36" s="222"/>
      <c r="T36" s="223"/>
      <c r="U36" s="222"/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100</v>
      </c>
      <c r="AF36" s="212">
        <v>0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3">
        <v>16</v>
      </c>
      <c r="B37" s="219" t="s">
        <v>145</v>
      </c>
      <c r="C37" s="264" t="s">
        <v>146</v>
      </c>
      <c r="D37" s="221" t="s">
        <v>116</v>
      </c>
      <c r="E37" s="228">
        <v>25.76</v>
      </c>
      <c r="F37" s="231"/>
      <c r="G37" s="232">
        <f>ROUND(E37*F37,2)</f>
        <v>0</v>
      </c>
      <c r="H37" s="231"/>
      <c r="I37" s="232">
        <f>ROUND(E37*H37,2)</f>
        <v>0</v>
      </c>
      <c r="J37" s="231"/>
      <c r="K37" s="232">
        <f>ROUND(E37*J37,2)</f>
        <v>0</v>
      </c>
      <c r="L37" s="232">
        <v>21</v>
      </c>
      <c r="M37" s="232">
        <f>G37*(1+L37/100)</f>
        <v>0</v>
      </c>
      <c r="N37" s="222">
        <v>0</v>
      </c>
      <c r="O37" s="222">
        <f>ROUND(E37*N37,5)</f>
        <v>0</v>
      </c>
      <c r="P37" s="222">
        <v>0</v>
      </c>
      <c r="Q37" s="222">
        <f>ROUND(E37*P37,5)</f>
        <v>0</v>
      </c>
      <c r="R37" s="222"/>
      <c r="S37" s="222"/>
      <c r="T37" s="223">
        <v>3.1E-2</v>
      </c>
      <c r="U37" s="222">
        <f>ROUND(E37*T37,2)</f>
        <v>0.8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98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3">
        <v>17</v>
      </c>
      <c r="B38" s="219" t="s">
        <v>147</v>
      </c>
      <c r="C38" s="264" t="s">
        <v>148</v>
      </c>
      <c r="D38" s="221" t="s">
        <v>149</v>
      </c>
      <c r="E38" s="228">
        <v>46.368000000000002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22">
        <v>0</v>
      </c>
      <c r="O38" s="222">
        <f>ROUND(E38*N38,5)</f>
        <v>0</v>
      </c>
      <c r="P38" s="222">
        <v>0</v>
      </c>
      <c r="Q38" s="222">
        <f>ROUND(E38*P38,5)</f>
        <v>0</v>
      </c>
      <c r="R38" s="222"/>
      <c r="S38" s="222"/>
      <c r="T38" s="223">
        <v>0</v>
      </c>
      <c r="U38" s="222">
        <f>ROUND(E38*T38,2)</f>
        <v>0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98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3"/>
      <c r="B39" s="219"/>
      <c r="C39" s="265" t="s">
        <v>150</v>
      </c>
      <c r="D39" s="224"/>
      <c r="E39" s="229">
        <v>46.368000000000002</v>
      </c>
      <c r="F39" s="232"/>
      <c r="G39" s="232"/>
      <c r="H39" s="232"/>
      <c r="I39" s="232"/>
      <c r="J39" s="232"/>
      <c r="K39" s="232"/>
      <c r="L39" s="232"/>
      <c r="M39" s="232"/>
      <c r="N39" s="222"/>
      <c r="O39" s="222"/>
      <c r="P39" s="222"/>
      <c r="Q39" s="222"/>
      <c r="R39" s="222"/>
      <c r="S39" s="222"/>
      <c r="T39" s="223"/>
      <c r="U39" s="222"/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100</v>
      </c>
      <c r="AF39" s="212">
        <v>0</v>
      </c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3">
        <v>18</v>
      </c>
      <c r="B40" s="219" t="s">
        <v>151</v>
      </c>
      <c r="C40" s="264" t="s">
        <v>152</v>
      </c>
      <c r="D40" s="221" t="s">
        <v>153</v>
      </c>
      <c r="E40" s="228">
        <v>1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22">
        <v>0</v>
      </c>
      <c r="O40" s="222">
        <f>ROUND(E40*N40,5)</f>
        <v>0</v>
      </c>
      <c r="P40" s="222">
        <v>0</v>
      </c>
      <c r="Q40" s="222">
        <f>ROUND(E40*P40,5)</f>
        <v>0</v>
      </c>
      <c r="R40" s="222"/>
      <c r="S40" s="222"/>
      <c r="T40" s="223">
        <v>0.24199999999999999</v>
      </c>
      <c r="U40" s="222">
        <f>ROUND(E40*T40,2)</f>
        <v>0.24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98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3"/>
      <c r="B41" s="219"/>
      <c r="C41" s="265" t="s">
        <v>154</v>
      </c>
      <c r="D41" s="224"/>
      <c r="E41" s="229">
        <v>1</v>
      </c>
      <c r="F41" s="232"/>
      <c r="G41" s="232"/>
      <c r="H41" s="232"/>
      <c r="I41" s="232"/>
      <c r="J41" s="232"/>
      <c r="K41" s="232"/>
      <c r="L41" s="232"/>
      <c r="M41" s="232"/>
      <c r="N41" s="222"/>
      <c r="O41" s="222"/>
      <c r="P41" s="222"/>
      <c r="Q41" s="222"/>
      <c r="R41" s="222"/>
      <c r="S41" s="222"/>
      <c r="T41" s="223"/>
      <c r="U41" s="222"/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100</v>
      </c>
      <c r="AF41" s="212">
        <v>0</v>
      </c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x14ac:dyDescent="0.2">
      <c r="A42" s="214" t="s">
        <v>93</v>
      </c>
      <c r="B42" s="220" t="s">
        <v>54</v>
      </c>
      <c r="C42" s="266" t="s">
        <v>55</v>
      </c>
      <c r="D42" s="225"/>
      <c r="E42" s="230"/>
      <c r="F42" s="233"/>
      <c r="G42" s="233">
        <f>SUMIF(AE43:AE53,"&lt;&gt;NOR",G43:G53)</f>
        <v>0</v>
      </c>
      <c r="H42" s="233"/>
      <c r="I42" s="233">
        <f>SUM(I43:I53)</f>
        <v>0</v>
      </c>
      <c r="J42" s="233"/>
      <c r="K42" s="233">
        <f>SUM(K43:K53)</f>
        <v>0</v>
      </c>
      <c r="L42" s="233"/>
      <c r="M42" s="233">
        <f>SUM(M43:M53)</f>
        <v>0</v>
      </c>
      <c r="N42" s="226"/>
      <c r="O42" s="226">
        <f>SUM(O43:O53)</f>
        <v>197.82980999999998</v>
      </c>
      <c r="P42" s="226"/>
      <c r="Q42" s="226">
        <f>SUM(Q43:Q53)</f>
        <v>0</v>
      </c>
      <c r="R42" s="226"/>
      <c r="S42" s="226"/>
      <c r="T42" s="227"/>
      <c r="U42" s="226">
        <f>SUM(U43:U53)</f>
        <v>155.32999999999998</v>
      </c>
      <c r="AE42" t="s">
        <v>94</v>
      </c>
    </row>
    <row r="43" spans="1:60" outlineLevel="1" x14ac:dyDescent="0.2">
      <c r="A43" s="213">
        <v>19</v>
      </c>
      <c r="B43" s="219" t="s">
        <v>155</v>
      </c>
      <c r="C43" s="264" t="s">
        <v>156</v>
      </c>
      <c r="D43" s="221" t="s">
        <v>97</v>
      </c>
      <c r="E43" s="228">
        <v>337.5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22">
        <v>0.38624999999999998</v>
      </c>
      <c r="O43" s="222">
        <f>ROUND(E43*N43,5)</f>
        <v>130.35937999999999</v>
      </c>
      <c r="P43" s="222">
        <v>0</v>
      </c>
      <c r="Q43" s="222">
        <f>ROUND(E43*P43,5)</f>
        <v>0</v>
      </c>
      <c r="R43" s="222"/>
      <c r="S43" s="222"/>
      <c r="T43" s="223">
        <v>2.8000000000000001E-2</v>
      </c>
      <c r="U43" s="222">
        <f>ROUND(E43*T43,2)</f>
        <v>9.4499999999999993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98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3"/>
      <c r="B44" s="219"/>
      <c r="C44" s="265" t="s">
        <v>122</v>
      </c>
      <c r="D44" s="224"/>
      <c r="E44" s="229">
        <v>337.5</v>
      </c>
      <c r="F44" s="232"/>
      <c r="G44" s="232"/>
      <c r="H44" s="232"/>
      <c r="I44" s="232"/>
      <c r="J44" s="232"/>
      <c r="K44" s="232"/>
      <c r="L44" s="232"/>
      <c r="M44" s="232"/>
      <c r="N44" s="222"/>
      <c r="O44" s="222"/>
      <c r="P44" s="222"/>
      <c r="Q44" s="222"/>
      <c r="R44" s="222"/>
      <c r="S44" s="222"/>
      <c r="T44" s="223"/>
      <c r="U44" s="22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100</v>
      </c>
      <c r="AF44" s="212">
        <v>0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3">
        <v>20</v>
      </c>
      <c r="B45" s="219" t="s">
        <v>157</v>
      </c>
      <c r="C45" s="264" t="s">
        <v>158</v>
      </c>
      <c r="D45" s="221" t="s">
        <v>97</v>
      </c>
      <c r="E45" s="228">
        <v>322.75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22">
        <v>7.3899999999999993E-2</v>
      </c>
      <c r="O45" s="222">
        <f>ROUND(E45*N45,5)</f>
        <v>23.851230000000001</v>
      </c>
      <c r="P45" s="222">
        <v>0</v>
      </c>
      <c r="Q45" s="222">
        <f>ROUND(E45*P45,5)</f>
        <v>0</v>
      </c>
      <c r="R45" s="222"/>
      <c r="S45" s="222"/>
      <c r="T45" s="223">
        <v>0.45200000000000001</v>
      </c>
      <c r="U45" s="222">
        <f>ROUND(E45*T45,2)</f>
        <v>145.88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98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3"/>
      <c r="B46" s="219"/>
      <c r="C46" s="265" t="s">
        <v>159</v>
      </c>
      <c r="D46" s="224"/>
      <c r="E46" s="229">
        <v>322.75</v>
      </c>
      <c r="F46" s="232"/>
      <c r="G46" s="232"/>
      <c r="H46" s="232"/>
      <c r="I46" s="232"/>
      <c r="J46" s="232"/>
      <c r="K46" s="232"/>
      <c r="L46" s="232"/>
      <c r="M46" s="232"/>
      <c r="N46" s="222"/>
      <c r="O46" s="222"/>
      <c r="P46" s="222"/>
      <c r="Q46" s="222"/>
      <c r="R46" s="222"/>
      <c r="S46" s="222"/>
      <c r="T46" s="223"/>
      <c r="U46" s="222"/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100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3">
        <v>21</v>
      </c>
      <c r="B47" s="219" t="s">
        <v>160</v>
      </c>
      <c r="C47" s="264" t="s">
        <v>161</v>
      </c>
      <c r="D47" s="221" t="s">
        <v>97</v>
      </c>
      <c r="E47" s="228">
        <v>316.79340000000002</v>
      </c>
      <c r="F47" s="231"/>
      <c r="G47" s="232">
        <f>ROUND(E47*F47,2)</f>
        <v>0</v>
      </c>
      <c r="H47" s="231"/>
      <c r="I47" s="232">
        <f>ROUND(E47*H47,2)</f>
        <v>0</v>
      </c>
      <c r="J47" s="231"/>
      <c r="K47" s="232">
        <f>ROUND(E47*J47,2)</f>
        <v>0</v>
      </c>
      <c r="L47" s="232">
        <v>21</v>
      </c>
      <c r="M47" s="232">
        <f>G47*(1+L47/100)</f>
        <v>0</v>
      </c>
      <c r="N47" s="222">
        <v>0.129</v>
      </c>
      <c r="O47" s="222">
        <f>ROUND(E47*N47,5)</f>
        <v>40.866349999999997</v>
      </c>
      <c r="P47" s="222">
        <v>0</v>
      </c>
      <c r="Q47" s="222">
        <f>ROUND(E47*P47,5)</f>
        <v>0</v>
      </c>
      <c r="R47" s="222"/>
      <c r="S47" s="222"/>
      <c r="T47" s="223">
        <v>0</v>
      </c>
      <c r="U47" s="222">
        <f>ROUND(E47*T47,2)</f>
        <v>0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135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3"/>
      <c r="B48" s="219"/>
      <c r="C48" s="265" t="s">
        <v>162</v>
      </c>
      <c r="D48" s="224"/>
      <c r="E48" s="229">
        <v>316.79340000000002</v>
      </c>
      <c r="F48" s="232"/>
      <c r="G48" s="232"/>
      <c r="H48" s="232"/>
      <c r="I48" s="232"/>
      <c r="J48" s="232"/>
      <c r="K48" s="232"/>
      <c r="L48" s="232"/>
      <c r="M48" s="232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100</v>
      </c>
      <c r="AF48" s="212">
        <v>0</v>
      </c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3">
        <v>22</v>
      </c>
      <c r="B49" s="219" t="s">
        <v>163</v>
      </c>
      <c r="C49" s="264" t="s">
        <v>164</v>
      </c>
      <c r="D49" s="221" t="s">
        <v>97</v>
      </c>
      <c r="E49" s="228">
        <v>5.67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21</v>
      </c>
      <c r="M49" s="232">
        <f>G49*(1+L49/100)</f>
        <v>0</v>
      </c>
      <c r="N49" s="222">
        <v>0.129</v>
      </c>
      <c r="O49" s="222">
        <f>ROUND(E49*N49,5)</f>
        <v>0.73143000000000002</v>
      </c>
      <c r="P49" s="222">
        <v>0</v>
      </c>
      <c r="Q49" s="222">
        <f>ROUND(E49*P49,5)</f>
        <v>0</v>
      </c>
      <c r="R49" s="222"/>
      <c r="S49" s="222"/>
      <c r="T49" s="223">
        <v>0</v>
      </c>
      <c r="U49" s="222">
        <f>ROUND(E49*T49,2)</f>
        <v>0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135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3"/>
      <c r="B50" s="219"/>
      <c r="C50" s="265" t="s">
        <v>165</v>
      </c>
      <c r="D50" s="224"/>
      <c r="E50" s="229">
        <v>5.67</v>
      </c>
      <c r="F50" s="232"/>
      <c r="G50" s="232"/>
      <c r="H50" s="232"/>
      <c r="I50" s="232"/>
      <c r="J50" s="232"/>
      <c r="K50" s="232"/>
      <c r="L50" s="232"/>
      <c r="M50" s="232"/>
      <c r="N50" s="222"/>
      <c r="O50" s="222"/>
      <c r="P50" s="222"/>
      <c r="Q50" s="222"/>
      <c r="R50" s="222"/>
      <c r="S50" s="222"/>
      <c r="T50" s="223"/>
      <c r="U50" s="222"/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100</v>
      </c>
      <c r="AF50" s="212">
        <v>0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22.5" outlineLevel="1" x14ac:dyDescent="0.2">
      <c r="A51" s="213">
        <v>23</v>
      </c>
      <c r="B51" s="219" t="s">
        <v>166</v>
      </c>
      <c r="C51" s="264" t="s">
        <v>167</v>
      </c>
      <c r="D51" s="221" t="s">
        <v>97</v>
      </c>
      <c r="E51" s="228">
        <v>15.372</v>
      </c>
      <c r="F51" s="231"/>
      <c r="G51" s="232">
        <f>ROUND(E51*F51,2)</f>
        <v>0</v>
      </c>
      <c r="H51" s="231"/>
      <c r="I51" s="232">
        <f>ROUND(E51*H51,2)</f>
        <v>0</v>
      </c>
      <c r="J51" s="231"/>
      <c r="K51" s="232">
        <f>ROUND(E51*J51,2)</f>
        <v>0</v>
      </c>
      <c r="L51" s="232">
        <v>21</v>
      </c>
      <c r="M51" s="232">
        <f>G51*(1+L51/100)</f>
        <v>0</v>
      </c>
      <c r="N51" s="222">
        <v>0.13150000000000001</v>
      </c>
      <c r="O51" s="222">
        <f>ROUND(E51*N51,5)</f>
        <v>2.02142</v>
      </c>
      <c r="P51" s="222">
        <v>0</v>
      </c>
      <c r="Q51" s="222">
        <f>ROUND(E51*P51,5)</f>
        <v>0</v>
      </c>
      <c r="R51" s="222"/>
      <c r="S51" s="222"/>
      <c r="T51" s="223">
        <v>0</v>
      </c>
      <c r="U51" s="222">
        <f>ROUND(E51*T51,2)</f>
        <v>0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135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3"/>
      <c r="B52" s="219"/>
      <c r="C52" s="265" t="s">
        <v>168</v>
      </c>
      <c r="D52" s="224"/>
      <c r="E52" s="229">
        <v>4.032</v>
      </c>
      <c r="F52" s="232"/>
      <c r="G52" s="232"/>
      <c r="H52" s="232"/>
      <c r="I52" s="232"/>
      <c r="J52" s="232"/>
      <c r="K52" s="232"/>
      <c r="L52" s="232"/>
      <c r="M52" s="232"/>
      <c r="N52" s="222"/>
      <c r="O52" s="222"/>
      <c r="P52" s="222"/>
      <c r="Q52" s="222"/>
      <c r="R52" s="222"/>
      <c r="S52" s="222"/>
      <c r="T52" s="223"/>
      <c r="U52" s="222"/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100</v>
      </c>
      <c r="AF52" s="212">
        <v>0</v>
      </c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3"/>
      <c r="B53" s="219"/>
      <c r="C53" s="265" t="s">
        <v>169</v>
      </c>
      <c r="D53" s="224"/>
      <c r="E53" s="229">
        <v>11.34</v>
      </c>
      <c r="F53" s="232"/>
      <c r="G53" s="232"/>
      <c r="H53" s="232"/>
      <c r="I53" s="232"/>
      <c r="J53" s="232"/>
      <c r="K53" s="232"/>
      <c r="L53" s="232"/>
      <c r="M53" s="232"/>
      <c r="N53" s="222"/>
      <c r="O53" s="222"/>
      <c r="P53" s="222"/>
      <c r="Q53" s="222"/>
      <c r="R53" s="222"/>
      <c r="S53" s="222"/>
      <c r="T53" s="223"/>
      <c r="U53" s="222"/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100</v>
      </c>
      <c r="AF53" s="212">
        <v>0</v>
      </c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x14ac:dyDescent="0.2">
      <c r="A54" s="214" t="s">
        <v>93</v>
      </c>
      <c r="B54" s="220" t="s">
        <v>56</v>
      </c>
      <c r="C54" s="266" t="s">
        <v>57</v>
      </c>
      <c r="D54" s="225"/>
      <c r="E54" s="230"/>
      <c r="F54" s="233"/>
      <c r="G54" s="233">
        <f>SUMIF(AE55:AE58,"&lt;&gt;NOR",G55:G58)</f>
        <v>0</v>
      </c>
      <c r="H54" s="233"/>
      <c r="I54" s="233">
        <f>SUM(I55:I58)</f>
        <v>0</v>
      </c>
      <c r="J54" s="233"/>
      <c r="K54" s="233">
        <f>SUM(K55:K58)</f>
        <v>0</v>
      </c>
      <c r="L54" s="233"/>
      <c r="M54" s="233">
        <f>SUM(M55:M58)</f>
        <v>0</v>
      </c>
      <c r="N54" s="226"/>
      <c r="O54" s="226">
        <f>SUM(O55:O58)</f>
        <v>1.17778</v>
      </c>
      <c r="P54" s="226"/>
      <c r="Q54" s="226">
        <f>SUM(Q55:Q58)</f>
        <v>0</v>
      </c>
      <c r="R54" s="226"/>
      <c r="S54" s="226"/>
      <c r="T54" s="227"/>
      <c r="U54" s="226">
        <f>SUM(U55:U58)</f>
        <v>9.18</v>
      </c>
      <c r="AE54" t="s">
        <v>94</v>
      </c>
    </row>
    <row r="55" spans="1:60" outlineLevel="1" x14ac:dyDescent="0.2">
      <c r="A55" s="213">
        <v>24</v>
      </c>
      <c r="B55" s="219" t="s">
        <v>170</v>
      </c>
      <c r="C55" s="264" t="s">
        <v>171</v>
      </c>
      <c r="D55" s="221" t="s">
        <v>153</v>
      </c>
      <c r="E55" s="228">
        <v>2</v>
      </c>
      <c r="F55" s="231"/>
      <c r="G55" s="232">
        <f>ROUND(E55*F55,2)</f>
        <v>0</v>
      </c>
      <c r="H55" s="231"/>
      <c r="I55" s="232">
        <f>ROUND(E55*H55,2)</f>
        <v>0</v>
      </c>
      <c r="J55" s="231"/>
      <c r="K55" s="232">
        <f>ROUND(E55*J55,2)</f>
        <v>0</v>
      </c>
      <c r="L55" s="232">
        <v>21</v>
      </c>
      <c r="M55" s="232">
        <f>G55*(1+L55/100)</f>
        <v>0</v>
      </c>
      <c r="N55" s="222">
        <v>0.43093999999999999</v>
      </c>
      <c r="O55" s="222">
        <f>ROUND(E55*N55,5)</f>
        <v>0.86187999999999998</v>
      </c>
      <c r="P55" s="222">
        <v>0</v>
      </c>
      <c r="Q55" s="222">
        <f>ROUND(E55*P55,5)</f>
        <v>0</v>
      </c>
      <c r="R55" s="222"/>
      <c r="S55" s="222"/>
      <c r="T55" s="223">
        <v>3.8170000000000002</v>
      </c>
      <c r="U55" s="222">
        <f>ROUND(E55*T55,2)</f>
        <v>7.63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98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/>
      <c r="B56" s="219"/>
      <c r="C56" s="265" t="s">
        <v>172</v>
      </c>
      <c r="D56" s="224"/>
      <c r="E56" s="229">
        <v>2</v>
      </c>
      <c r="F56" s="232"/>
      <c r="G56" s="232"/>
      <c r="H56" s="232"/>
      <c r="I56" s="232"/>
      <c r="J56" s="232"/>
      <c r="K56" s="232"/>
      <c r="L56" s="232"/>
      <c r="M56" s="232"/>
      <c r="N56" s="222"/>
      <c r="O56" s="222"/>
      <c r="P56" s="222"/>
      <c r="Q56" s="222"/>
      <c r="R56" s="222"/>
      <c r="S56" s="222"/>
      <c r="T56" s="223"/>
      <c r="U56" s="222"/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100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3">
        <v>25</v>
      </c>
      <c r="B57" s="219" t="s">
        <v>173</v>
      </c>
      <c r="C57" s="264" t="s">
        <v>174</v>
      </c>
      <c r="D57" s="221" t="s">
        <v>153</v>
      </c>
      <c r="E57" s="228">
        <v>1</v>
      </c>
      <c r="F57" s="231"/>
      <c r="G57" s="232">
        <f>ROUND(E57*F57,2)</f>
        <v>0</v>
      </c>
      <c r="H57" s="231"/>
      <c r="I57" s="232">
        <f>ROUND(E57*H57,2)</f>
        <v>0</v>
      </c>
      <c r="J57" s="231"/>
      <c r="K57" s="232">
        <f>ROUND(E57*J57,2)</f>
        <v>0</v>
      </c>
      <c r="L57" s="232">
        <v>21</v>
      </c>
      <c r="M57" s="232">
        <f>G57*(1+L57/100)</f>
        <v>0</v>
      </c>
      <c r="N57" s="222">
        <v>0.31590000000000001</v>
      </c>
      <c r="O57" s="222">
        <f>ROUND(E57*N57,5)</f>
        <v>0.31590000000000001</v>
      </c>
      <c r="P57" s="222">
        <v>0</v>
      </c>
      <c r="Q57" s="222">
        <f>ROUND(E57*P57,5)</f>
        <v>0</v>
      </c>
      <c r="R57" s="222"/>
      <c r="S57" s="222"/>
      <c r="T57" s="223">
        <v>1.5509999999999999</v>
      </c>
      <c r="U57" s="222">
        <f>ROUND(E57*T57,2)</f>
        <v>1.55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98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3"/>
      <c r="B58" s="219"/>
      <c r="C58" s="265" t="s">
        <v>175</v>
      </c>
      <c r="D58" s="224"/>
      <c r="E58" s="229">
        <v>1</v>
      </c>
      <c r="F58" s="232"/>
      <c r="G58" s="232"/>
      <c r="H58" s="232"/>
      <c r="I58" s="232"/>
      <c r="J58" s="232"/>
      <c r="K58" s="232"/>
      <c r="L58" s="232"/>
      <c r="M58" s="232"/>
      <c r="N58" s="222"/>
      <c r="O58" s="222"/>
      <c r="P58" s="222"/>
      <c r="Q58" s="222"/>
      <c r="R58" s="222"/>
      <c r="S58" s="222"/>
      <c r="T58" s="223"/>
      <c r="U58" s="222"/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100</v>
      </c>
      <c r="AF58" s="212">
        <v>0</v>
      </c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x14ac:dyDescent="0.2">
      <c r="A59" s="214" t="s">
        <v>93</v>
      </c>
      <c r="B59" s="220" t="s">
        <v>58</v>
      </c>
      <c r="C59" s="266" t="s">
        <v>59</v>
      </c>
      <c r="D59" s="225"/>
      <c r="E59" s="230"/>
      <c r="F59" s="233"/>
      <c r="G59" s="233">
        <f>SUMIF(AE60:AE81,"&lt;&gt;NOR",G60:G81)</f>
        <v>0</v>
      </c>
      <c r="H59" s="233"/>
      <c r="I59" s="233">
        <f>SUM(I60:I81)</f>
        <v>0</v>
      </c>
      <c r="J59" s="233"/>
      <c r="K59" s="233">
        <f>SUM(K60:K81)</f>
        <v>0</v>
      </c>
      <c r="L59" s="233"/>
      <c r="M59" s="233">
        <f>SUM(M60:M81)</f>
        <v>0</v>
      </c>
      <c r="N59" s="226"/>
      <c r="O59" s="226">
        <f>SUM(O60:O81)</f>
        <v>57.556980000000003</v>
      </c>
      <c r="P59" s="226"/>
      <c r="Q59" s="226">
        <f>SUM(Q60:Q81)</f>
        <v>0</v>
      </c>
      <c r="R59" s="226"/>
      <c r="S59" s="226"/>
      <c r="T59" s="227"/>
      <c r="U59" s="226">
        <f>SUM(U60:U81)</f>
        <v>62.920000000000009</v>
      </c>
      <c r="AE59" t="s">
        <v>94</v>
      </c>
    </row>
    <row r="60" spans="1:60" outlineLevel="1" x14ac:dyDescent="0.2">
      <c r="A60" s="213">
        <v>26</v>
      </c>
      <c r="B60" s="219" t="s">
        <v>176</v>
      </c>
      <c r="C60" s="264" t="s">
        <v>177</v>
      </c>
      <c r="D60" s="221" t="s">
        <v>110</v>
      </c>
      <c r="E60" s="228">
        <v>155.5</v>
      </c>
      <c r="F60" s="231"/>
      <c r="G60" s="232">
        <f>ROUND(E60*F60,2)</f>
        <v>0</v>
      </c>
      <c r="H60" s="231"/>
      <c r="I60" s="232">
        <f>ROUND(E60*H60,2)</f>
        <v>0</v>
      </c>
      <c r="J60" s="231"/>
      <c r="K60" s="232">
        <f>ROUND(E60*J60,2)</f>
        <v>0</v>
      </c>
      <c r="L60" s="232">
        <v>21</v>
      </c>
      <c r="M60" s="232">
        <f>G60*(1+L60/100)</f>
        <v>0</v>
      </c>
      <c r="N60" s="222">
        <v>0.188</v>
      </c>
      <c r="O60" s="222">
        <f>ROUND(E60*N60,5)</f>
        <v>29.234000000000002</v>
      </c>
      <c r="P60" s="222">
        <v>0</v>
      </c>
      <c r="Q60" s="222">
        <f>ROUND(E60*P60,5)</f>
        <v>0</v>
      </c>
      <c r="R60" s="222"/>
      <c r="S60" s="222"/>
      <c r="T60" s="223">
        <v>0.27200000000000002</v>
      </c>
      <c r="U60" s="222">
        <f>ROUND(E60*T60,2)</f>
        <v>42.3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98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3"/>
      <c r="B61" s="219"/>
      <c r="C61" s="265" t="s">
        <v>178</v>
      </c>
      <c r="D61" s="224"/>
      <c r="E61" s="229">
        <v>155.5</v>
      </c>
      <c r="F61" s="232"/>
      <c r="G61" s="232"/>
      <c r="H61" s="232"/>
      <c r="I61" s="232"/>
      <c r="J61" s="232"/>
      <c r="K61" s="232"/>
      <c r="L61" s="232"/>
      <c r="M61" s="232"/>
      <c r="N61" s="222"/>
      <c r="O61" s="222"/>
      <c r="P61" s="222"/>
      <c r="Q61" s="222"/>
      <c r="R61" s="222"/>
      <c r="S61" s="222"/>
      <c r="T61" s="223"/>
      <c r="U61" s="222"/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100</v>
      </c>
      <c r="AF61" s="212">
        <v>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22.5" outlineLevel="1" x14ac:dyDescent="0.2">
      <c r="A62" s="213">
        <v>27</v>
      </c>
      <c r="B62" s="219" t="s">
        <v>179</v>
      </c>
      <c r="C62" s="264" t="s">
        <v>180</v>
      </c>
      <c r="D62" s="221" t="s">
        <v>153</v>
      </c>
      <c r="E62" s="228">
        <v>158.61000000000001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22">
        <v>0.06</v>
      </c>
      <c r="O62" s="222">
        <f>ROUND(E62*N62,5)</f>
        <v>9.5166000000000004</v>
      </c>
      <c r="P62" s="222">
        <v>0</v>
      </c>
      <c r="Q62" s="222">
        <f>ROUND(E62*P62,5)</f>
        <v>0</v>
      </c>
      <c r="R62" s="222"/>
      <c r="S62" s="222"/>
      <c r="T62" s="223">
        <v>0</v>
      </c>
      <c r="U62" s="222">
        <f>ROUND(E62*T62,2)</f>
        <v>0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135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3"/>
      <c r="B63" s="219"/>
      <c r="C63" s="265" t="s">
        <v>181</v>
      </c>
      <c r="D63" s="224"/>
      <c r="E63" s="229">
        <v>158.61000000000001</v>
      </c>
      <c r="F63" s="232"/>
      <c r="G63" s="232"/>
      <c r="H63" s="232"/>
      <c r="I63" s="232"/>
      <c r="J63" s="232"/>
      <c r="K63" s="232"/>
      <c r="L63" s="232"/>
      <c r="M63" s="232"/>
      <c r="N63" s="222"/>
      <c r="O63" s="222"/>
      <c r="P63" s="222"/>
      <c r="Q63" s="222"/>
      <c r="R63" s="222"/>
      <c r="S63" s="222"/>
      <c r="T63" s="223"/>
      <c r="U63" s="222"/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100</v>
      </c>
      <c r="AF63" s="212">
        <v>0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22.5" outlineLevel="1" x14ac:dyDescent="0.2">
      <c r="A64" s="213">
        <v>28</v>
      </c>
      <c r="B64" s="219" t="s">
        <v>182</v>
      </c>
      <c r="C64" s="264" t="s">
        <v>183</v>
      </c>
      <c r="D64" s="221" t="s">
        <v>110</v>
      </c>
      <c r="E64" s="228">
        <v>20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22">
        <v>0.30847000000000002</v>
      </c>
      <c r="O64" s="222">
        <f>ROUND(E64*N64,5)</f>
        <v>6.1694000000000004</v>
      </c>
      <c r="P64" s="222">
        <v>0</v>
      </c>
      <c r="Q64" s="222">
        <f>ROUND(E64*P64,5)</f>
        <v>0</v>
      </c>
      <c r="R64" s="222"/>
      <c r="S64" s="222"/>
      <c r="T64" s="223">
        <v>0.27200000000000002</v>
      </c>
      <c r="U64" s="222">
        <f>ROUND(E64*T64,2)</f>
        <v>5.44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98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3"/>
      <c r="B65" s="219"/>
      <c r="C65" s="265" t="s">
        <v>184</v>
      </c>
      <c r="D65" s="224"/>
      <c r="E65" s="229">
        <v>20</v>
      </c>
      <c r="F65" s="232"/>
      <c r="G65" s="232"/>
      <c r="H65" s="232"/>
      <c r="I65" s="232"/>
      <c r="J65" s="232"/>
      <c r="K65" s="232"/>
      <c r="L65" s="232"/>
      <c r="M65" s="232"/>
      <c r="N65" s="222"/>
      <c r="O65" s="222"/>
      <c r="P65" s="222"/>
      <c r="Q65" s="222"/>
      <c r="R65" s="222"/>
      <c r="S65" s="222"/>
      <c r="T65" s="223"/>
      <c r="U65" s="222"/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100</v>
      </c>
      <c r="AF65" s="212">
        <v>0</v>
      </c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3">
        <v>29</v>
      </c>
      <c r="B66" s="219" t="s">
        <v>185</v>
      </c>
      <c r="C66" s="264" t="s">
        <v>186</v>
      </c>
      <c r="D66" s="221" t="s">
        <v>110</v>
      </c>
      <c r="E66" s="228">
        <v>24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22">
        <v>0.185</v>
      </c>
      <c r="O66" s="222">
        <f>ROUND(E66*N66,5)</f>
        <v>4.4400000000000004</v>
      </c>
      <c r="P66" s="222">
        <v>0</v>
      </c>
      <c r="Q66" s="222">
        <f>ROUND(E66*P66,5)</f>
        <v>0</v>
      </c>
      <c r="R66" s="222"/>
      <c r="S66" s="222"/>
      <c r="T66" s="223">
        <v>0.33704000000000001</v>
      </c>
      <c r="U66" s="222">
        <f>ROUND(E66*T66,2)</f>
        <v>8.09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98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3">
        <v>30</v>
      </c>
      <c r="B67" s="219" t="s">
        <v>187</v>
      </c>
      <c r="C67" s="264" t="s">
        <v>188</v>
      </c>
      <c r="D67" s="221" t="s">
        <v>153</v>
      </c>
      <c r="E67" s="228">
        <v>26</v>
      </c>
      <c r="F67" s="231"/>
      <c r="G67" s="232">
        <f>ROUND(E67*F67,2)</f>
        <v>0</v>
      </c>
      <c r="H67" s="231"/>
      <c r="I67" s="232">
        <f>ROUND(E67*H67,2)</f>
        <v>0</v>
      </c>
      <c r="J67" s="231"/>
      <c r="K67" s="232">
        <f>ROUND(E67*J67,2)</f>
        <v>0</v>
      </c>
      <c r="L67" s="232">
        <v>21</v>
      </c>
      <c r="M67" s="232">
        <f>G67*(1+L67/100)</f>
        <v>0</v>
      </c>
      <c r="N67" s="222">
        <v>5.1999999999999998E-2</v>
      </c>
      <c r="O67" s="222">
        <f>ROUND(E67*N67,5)</f>
        <v>1.3520000000000001</v>
      </c>
      <c r="P67" s="222">
        <v>0</v>
      </c>
      <c r="Q67" s="222">
        <f>ROUND(E67*P67,5)</f>
        <v>0</v>
      </c>
      <c r="R67" s="222"/>
      <c r="S67" s="222"/>
      <c r="T67" s="223">
        <v>0</v>
      </c>
      <c r="U67" s="222">
        <f>ROUND(E67*T67,2)</f>
        <v>0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135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3"/>
      <c r="B68" s="219"/>
      <c r="C68" s="265" t="s">
        <v>189</v>
      </c>
      <c r="D68" s="224"/>
      <c r="E68" s="229">
        <v>26</v>
      </c>
      <c r="F68" s="232"/>
      <c r="G68" s="232"/>
      <c r="H68" s="232"/>
      <c r="I68" s="232"/>
      <c r="J68" s="232"/>
      <c r="K68" s="232"/>
      <c r="L68" s="232"/>
      <c r="M68" s="232"/>
      <c r="N68" s="222"/>
      <c r="O68" s="222"/>
      <c r="P68" s="222"/>
      <c r="Q68" s="222"/>
      <c r="R68" s="222"/>
      <c r="S68" s="222"/>
      <c r="T68" s="223"/>
      <c r="U68" s="222"/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100</v>
      </c>
      <c r="AF68" s="212">
        <v>0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 x14ac:dyDescent="0.2">
      <c r="A69" s="213">
        <v>31</v>
      </c>
      <c r="B69" s="219" t="s">
        <v>190</v>
      </c>
      <c r="C69" s="264" t="s">
        <v>191</v>
      </c>
      <c r="D69" s="221" t="s">
        <v>110</v>
      </c>
      <c r="E69" s="228">
        <v>10</v>
      </c>
      <c r="F69" s="231"/>
      <c r="G69" s="232">
        <f>ROUND(E69*F69,2)</f>
        <v>0</v>
      </c>
      <c r="H69" s="231"/>
      <c r="I69" s="232">
        <f>ROUND(E69*H69,2)</f>
        <v>0</v>
      </c>
      <c r="J69" s="231"/>
      <c r="K69" s="232">
        <f>ROUND(E69*J69,2)</f>
        <v>0</v>
      </c>
      <c r="L69" s="232">
        <v>21</v>
      </c>
      <c r="M69" s="232">
        <f>G69*(1+L69/100)</f>
        <v>0</v>
      </c>
      <c r="N69" s="222">
        <v>0.48659000000000002</v>
      </c>
      <c r="O69" s="222">
        <f>ROUND(E69*N69,5)</f>
        <v>4.8658999999999999</v>
      </c>
      <c r="P69" s="222">
        <v>0</v>
      </c>
      <c r="Q69" s="222">
        <f>ROUND(E69*P69,5)</f>
        <v>0</v>
      </c>
      <c r="R69" s="222"/>
      <c r="S69" s="222"/>
      <c r="T69" s="223">
        <v>0.42399999999999999</v>
      </c>
      <c r="U69" s="222">
        <f>ROUND(E69*T69,2)</f>
        <v>4.24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98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ht="33.75" outlineLevel="1" x14ac:dyDescent="0.2">
      <c r="A70" s="213">
        <v>32</v>
      </c>
      <c r="B70" s="219" t="s">
        <v>192</v>
      </c>
      <c r="C70" s="264" t="s">
        <v>193</v>
      </c>
      <c r="D70" s="221" t="s">
        <v>110</v>
      </c>
      <c r="E70" s="228">
        <v>2</v>
      </c>
      <c r="F70" s="231"/>
      <c r="G70" s="232">
        <f>ROUND(E70*F70,2)</f>
        <v>0</v>
      </c>
      <c r="H70" s="231"/>
      <c r="I70" s="232">
        <f>ROUND(E70*H70,2)</f>
        <v>0</v>
      </c>
      <c r="J70" s="231"/>
      <c r="K70" s="232">
        <f>ROUND(E70*J70,2)</f>
        <v>0</v>
      </c>
      <c r="L70" s="232">
        <v>21</v>
      </c>
      <c r="M70" s="232">
        <f>G70*(1+L70/100)</f>
        <v>0</v>
      </c>
      <c r="N70" s="222">
        <v>0.47244999999999998</v>
      </c>
      <c r="O70" s="222">
        <f>ROUND(E70*N70,5)</f>
        <v>0.94489999999999996</v>
      </c>
      <c r="P70" s="222">
        <v>0</v>
      </c>
      <c r="Q70" s="222">
        <f>ROUND(E70*P70,5)</f>
        <v>0</v>
      </c>
      <c r="R70" s="222"/>
      <c r="S70" s="222"/>
      <c r="T70" s="223">
        <v>0.42399999999999999</v>
      </c>
      <c r="U70" s="222">
        <f>ROUND(E70*T70,2)</f>
        <v>0.85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98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33.75" outlineLevel="1" x14ac:dyDescent="0.2">
      <c r="A71" s="213">
        <v>33</v>
      </c>
      <c r="B71" s="219" t="s">
        <v>194</v>
      </c>
      <c r="C71" s="264" t="s">
        <v>195</v>
      </c>
      <c r="D71" s="221" t="s">
        <v>110</v>
      </c>
      <c r="E71" s="228">
        <v>2</v>
      </c>
      <c r="F71" s="231"/>
      <c r="G71" s="232">
        <f>ROUND(E71*F71,2)</f>
        <v>0</v>
      </c>
      <c r="H71" s="231"/>
      <c r="I71" s="232">
        <f>ROUND(E71*H71,2)</f>
        <v>0</v>
      </c>
      <c r="J71" s="231"/>
      <c r="K71" s="232">
        <f>ROUND(E71*J71,2)</f>
        <v>0</v>
      </c>
      <c r="L71" s="232">
        <v>21</v>
      </c>
      <c r="M71" s="232">
        <f>G71*(1+L71/100)</f>
        <v>0</v>
      </c>
      <c r="N71" s="222">
        <v>0.39063999999999999</v>
      </c>
      <c r="O71" s="222">
        <f>ROUND(E71*N71,5)</f>
        <v>0.78127999999999997</v>
      </c>
      <c r="P71" s="222">
        <v>0</v>
      </c>
      <c r="Q71" s="222">
        <f>ROUND(E71*P71,5)</f>
        <v>0</v>
      </c>
      <c r="R71" s="222"/>
      <c r="S71" s="222"/>
      <c r="T71" s="223">
        <v>0.42399999999999999</v>
      </c>
      <c r="U71" s="222">
        <f>ROUND(E71*T71,2)</f>
        <v>0.85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98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3">
        <v>34</v>
      </c>
      <c r="B72" s="219" t="s">
        <v>196</v>
      </c>
      <c r="C72" s="264" t="s">
        <v>197</v>
      </c>
      <c r="D72" s="221" t="s">
        <v>110</v>
      </c>
      <c r="E72" s="228">
        <v>3.5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22">
        <v>0</v>
      </c>
      <c r="O72" s="222">
        <f>ROUND(E72*N72,5)</f>
        <v>0</v>
      </c>
      <c r="P72" s="222">
        <v>0</v>
      </c>
      <c r="Q72" s="222">
        <f>ROUND(E72*P72,5)</f>
        <v>0</v>
      </c>
      <c r="R72" s="222"/>
      <c r="S72" s="222"/>
      <c r="T72" s="223">
        <v>3.6999999999999998E-2</v>
      </c>
      <c r="U72" s="222">
        <f>ROUND(E72*T72,2)</f>
        <v>0.13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98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ht="22.5" outlineLevel="1" x14ac:dyDescent="0.2">
      <c r="A73" s="213"/>
      <c r="B73" s="219"/>
      <c r="C73" s="265" t="s">
        <v>198</v>
      </c>
      <c r="D73" s="224"/>
      <c r="E73" s="229">
        <v>3.5</v>
      </c>
      <c r="F73" s="232"/>
      <c r="G73" s="232"/>
      <c r="H73" s="232"/>
      <c r="I73" s="232"/>
      <c r="J73" s="232"/>
      <c r="K73" s="232"/>
      <c r="L73" s="232"/>
      <c r="M73" s="232"/>
      <c r="N73" s="222"/>
      <c r="O73" s="222"/>
      <c r="P73" s="222"/>
      <c r="Q73" s="222"/>
      <c r="R73" s="222"/>
      <c r="S73" s="222"/>
      <c r="T73" s="223"/>
      <c r="U73" s="222"/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100</v>
      </c>
      <c r="AF73" s="212">
        <v>0</v>
      </c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3">
        <v>35</v>
      </c>
      <c r="B74" s="219" t="s">
        <v>199</v>
      </c>
      <c r="C74" s="264" t="s">
        <v>200</v>
      </c>
      <c r="D74" s="221" t="s">
        <v>153</v>
      </c>
      <c r="E74" s="228">
        <v>1</v>
      </c>
      <c r="F74" s="231"/>
      <c r="G74" s="232">
        <f>ROUND(E74*F74,2)</f>
        <v>0</v>
      </c>
      <c r="H74" s="231"/>
      <c r="I74" s="232">
        <f>ROUND(E74*H74,2)</f>
        <v>0</v>
      </c>
      <c r="J74" s="231"/>
      <c r="K74" s="232">
        <f>ROUND(E74*J74,2)</f>
        <v>0</v>
      </c>
      <c r="L74" s="232">
        <v>21</v>
      </c>
      <c r="M74" s="232">
        <f>G74*(1+L74/100)</f>
        <v>0</v>
      </c>
      <c r="N74" s="222">
        <v>0.25</v>
      </c>
      <c r="O74" s="222">
        <f>ROUND(E74*N74,5)</f>
        <v>0.25</v>
      </c>
      <c r="P74" s="222">
        <v>0</v>
      </c>
      <c r="Q74" s="222">
        <f>ROUND(E74*P74,5)</f>
        <v>0</v>
      </c>
      <c r="R74" s="222"/>
      <c r="S74" s="222"/>
      <c r="T74" s="223">
        <v>0.81799999999999995</v>
      </c>
      <c r="U74" s="222">
        <f>ROUND(E74*T74,2)</f>
        <v>0.82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98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22.5" outlineLevel="1" x14ac:dyDescent="0.2">
      <c r="A75" s="213"/>
      <c r="B75" s="219"/>
      <c r="C75" s="265" t="s">
        <v>201</v>
      </c>
      <c r="D75" s="224"/>
      <c r="E75" s="229">
        <v>1</v>
      </c>
      <c r="F75" s="232"/>
      <c r="G75" s="232"/>
      <c r="H75" s="232"/>
      <c r="I75" s="232"/>
      <c r="J75" s="232"/>
      <c r="K75" s="232"/>
      <c r="L75" s="232"/>
      <c r="M75" s="232"/>
      <c r="N75" s="222"/>
      <c r="O75" s="222"/>
      <c r="P75" s="222"/>
      <c r="Q75" s="222"/>
      <c r="R75" s="222"/>
      <c r="S75" s="222"/>
      <c r="T75" s="223"/>
      <c r="U75" s="222"/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100</v>
      </c>
      <c r="AF75" s="212">
        <v>0</v>
      </c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3">
        <v>36</v>
      </c>
      <c r="B76" s="219" t="s">
        <v>202</v>
      </c>
      <c r="C76" s="264" t="s">
        <v>203</v>
      </c>
      <c r="D76" s="221" t="s">
        <v>153</v>
      </c>
      <c r="E76" s="228">
        <v>1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21</v>
      </c>
      <c r="M76" s="232">
        <f>G76*(1+L76/100)</f>
        <v>0</v>
      </c>
      <c r="N76" s="222">
        <v>5.0000000000000001E-4</v>
      </c>
      <c r="O76" s="222">
        <f>ROUND(E76*N76,5)</f>
        <v>5.0000000000000001E-4</v>
      </c>
      <c r="P76" s="222">
        <v>0</v>
      </c>
      <c r="Q76" s="222">
        <f>ROUND(E76*P76,5)</f>
        <v>0</v>
      </c>
      <c r="R76" s="222"/>
      <c r="S76" s="222"/>
      <c r="T76" s="223">
        <v>0</v>
      </c>
      <c r="U76" s="222">
        <f>ROUND(E76*T76,2)</f>
        <v>0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135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22.5" outlineLevel="1" x14ac:dyDescent="0.2">
      <c r="A77" s="213">
        <v>37</v>
      </c>
      <c r="B77" s="219" t="s">
        <v>204</v>
      </c>
      <c r="C77" s="264" t="s">
        <v>205</v>
      </c>
      <c r="D77" s="221" t="s">
        <v>153</v>
      </c>
      <c r="E77" s="228">
        <v>1</v>
      </c>
      <c r="F77" s="231"/>
      <c r="G77" s="232">
        <f>ROUND(E77*F77,2)</f>
        <v>0</v>
      </c>
      <c r="H77" s="231"/>
      <c r="I77" s="232">
        <f>ROUND(E77*H77,2)</f>
        <v>0</v>
      </c>
      <c r="J77" s="231"/>
      <c r="K77" s="232">
        <f>ROUND(E77*J77,2)</f>
        <v>0</v>
      </c>
      <c r="L77" s="232">
        <v>21</v>
      </c>
      <c r="M77" s="232">
        <f>G77*(1+L77/100)</f>
        <v>0</v>
      </c>
      <c r="N77" s="222">
        <v>0</v>
      </c>
      <c r="O77" s="222">
        <f>ROUND(E77*N77,5)</f>
        <v>0</v>
      </c>
      <c r="P77" s="222">
        <v>0</v>
      </c>
      <c r="Q77" s="222">
        <f>ROUND(E77*P77,5)</f>
        <v>0</v>
      </c>
      <c r="R77" s="222"/>
      <c r="S77" s="222"/>
      <c r="T77" s="223">
        <v>0.2</v>
      </c>
      <c r="U77" s="222">
        <f>ROUND(E77*T77,2)</f>
        <v>0.2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98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3"/>
      <c r="B78" s="219"/>
      <c r="C78" s="265" t="s">
        <v>206</v>
      </c>
      <c r="D78" s="224"/>
      <c r="E78" s="229">
        <v>1</v>
      </c>
      <c r="F78" s="232"/>
      <c r="G78" s="232"/>
      <c r="H78" s="232"/>
      <c r="I78" s="232"/>
      <c r="J78" s="232"/>
      <c r="K78" s="232"/>
      <c r="L78" s="232"/>
      <c r="M78" s="232"/>
      <c r="N78" s="222"/>
      <c r="O78" s="222"/>
      <c r="P78" s="222"/>
      <c r="Q78" s="222"/>
      <c r="R78" s="222"/>
      <c r="S78" s="222"/>
      <c r="T78" s="223"/>
      <c r="U78" s="222"/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100</v>
      </c>
      <c r="AF78" s="212">
        <v>0</v>
      </c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3">
        <v>38</v>
      </c>
      <c r="B79" s="219" t="s">
        <v>207</v>
      </c>
      <c r="C79" s="264" t="s">
        <v>208</v>
      </c>
      <c r="D79" s="221" t="s">
        <v>153</v>
      </c>
      <c r="E79" s="228">
        <v>1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22">
        <v>2E-3</v>
      </c>
      <c r="O79" s="222">
        <f>ROUND(E79*N79,5)</f>
        <v>2E-3</v>
      </c>
      <c r="P79" s="222">
        <v>0</v>
      </c>
      <c r="Q79" s="222">
        <f>ROUND(E79*P79,5)</f>
        <v>0</v>
      </c>
      <c r="R79" s="222"/>
      <c r="S79" s="222"/>
      <c r="T79" s="223">
        <v>0</v>
      </c>
      <c r="U79" s="222">
        <f>ROUND(E79*T79,2)</f>
        <v>0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135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3"/>
      <c r="B80" s="219"/>
      <c r="C80" s="265" t="s">
        <v>209</v>
      </c>
      <c r="D80" s="224"/>
      <c r="E80" s="229">
        <v>1</v>
      </c>
      <c r="F80" s="232"/>
      <c r="G80" s="232"/>
      <c r="H80" s="232"/>
      <c r="I80" s="232"/>
      <c r="J80" s="232"/>
      <c r="K80" s="232"/>
      <c r="L80" s="232"/>
      <c r="M80" s="232"/>
      <c r="N80" s="222"/>
      <c r="O80" s="222"/>
      <c r="P80" s="222"/>
      <c r="Q80" s="222"/>
      <c r="R80" s="222"/>
      <c r="S80" s="222"/>
      <c r="T80" s="223"/>
      <c r="U80" s="222"/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100</v>
      </c>
      <c r="AF80" s="212">
        <v>0</v>
      </c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3">
        <v>39</v>
      </c>
      <c r="B81" s="219" t="s">
        <v>210</v>
      </c>
      <c r="C81" s="264" t="s">
        <v>211</v>
      </c>
      <c r="D81" s="221" t="s">
        <v>153</v>
      </c>
      <c r="E81" s="228">
        <v>1</v>
      </c>
      <c r="F81" s="231"/>
      <c r="G81" s="232">
        <f>ROUND(E81*F81,2)</f>
        <v>0</v>
      </c>
      <c r="H81" s="231"/>
      <c r="I81" s="232">
        <f>ROUND(E81*H81,2)</f>
        <v>0</v>
      </c>
      <c r="J81" s="231"/>
      <c r="K81" s="232">
        <f>ROUND(E81*J81,2)</f>
        <v>0</v>
      </c>
      <c r="L81" s="232">
        <v>21</v>
      </c>
      <c r="M81" s="232">
        <f>G81*(1+L81/100)</f>
        <v>0</v>
      </c>
      <c r="N81" s="222">
        <v>4.0000000000000002E-4</v>
      </c>
      <c r="O81" s="222">
        <f>ROUND(E81*N81,5)</f>
        <v>4.0000000000000002E-4</v>
      </c>
      <c r="P81" s="222">
        <v>0</v>
      </c>
      <c r="Q81" s="222">
        <f>ROUND(E81*P81,5)</f>
        <v>0</v>
      </c>
      <c r="R81" s="222"/>
      <c r="S81" s="222"/>
      <c r="T81" s="223">
        <v>0</v>
      </c>
      <c r="U81" s="222">
        <f>ROUND(E81*T81,2)</f>
        <v>0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135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x14ac:dyDescent="0.2">
      <c r="A82" s="214" t="s">
        <v>93</v>
      </c>
      <c r="B82" s="220" t="s">
        <v>60</v>
      </c>
      <c r="C82" s="266" t="s">
        <v>61</v>
      </c>
      <c r="D82" s="225"/>
      <c r="E82" s="230"/>
      <c r="F82" s="233"/>
      <c r="G82" s="233">
        <f>SUMIF(AE83:AE84,"&lt;&gt;NOR",G83:G84)</f>
        <v>0</v>
      </c>
      <c r="H82" s="233"/>
      <c r="I82" s="233">
        <f>SUM(I83:I84)</f>
        <v>0</v>
      </c>
      <c r="J82" s="233"/>
      <c r="K82" s="233">
        <f>SUM(K83:K84)</f>
        <v>0</v>
      </c>
      <c r="L82" s="233"/>
      <c r="M82" s="233">
        <f>SUM(M83:M84)</f>
        <v>0</v>
      </c>
      <c r="N82" s="226"/>
      <c r="O82" s="226">
        <f>SUM(O83:O84)</f>
        <v>0</v>
      </c>
      <c r="P82" s="226"/>
      <c r="Q82" s="226">
        <f>SUM(Q83:Q84)</f>
        <v>8.2000000000000003E-2</v>
      </c>
      <c r="R82" s="226"/>
      <c r="S82" s="226"/>
      <c r="T82" s="227"/>
      <c r="U82" s="226">
        <f>SUM(U83:U84)</f>
        <v>0.59</v>
      </c>
      <c r="AE82" t="s">
        <v>94</v>
      </c>
    </row>
    <row r="83" spans="1:60" outlineLevel="1" x14ac:dyDescent="0.2">
      <c r="A83" s="213">
        <v>40</v>
      </c>
      <c r="B83" s="219" t="s">
        <v>212</v>
      </c>
      <c r="C83" s="264" t="s">
        <v>213</v>
      </c>
      <c r="D83" s="221" t="s">
        <v>153</v>
      </c>
      <c r="E83" s="228">
        <v>1</v>
      </c>
      <c r="F83" s="231"/>
      <c r="G83" s="232">
        <f>ROUND(E83*F83,2)</f>
        <v>0</v>
      </c>
      <c r="H83" s="231"/>
      <c r="I83" s="232">
        <f>ROUND(E83*H83,2)</f>
        <v>0</v>
      </c>
      <c r="J83" s="231"/>
      <c r="K83" s="232">
        <f>ROUND(E83*J83,2)</f>
        <v>0</v>
      </c>
      <c r="L83" s="232">
        <v>21</v>
      </c>
      <c r="M83" s="232">
        <f>G83*(1+L83/100)</f>
        <v>0</v>
      </c>
      <c r="N83" s="222">
        <v>0</v>
      </c>
      <c r="O83" s="222">
        <f>ROUND(E83*N83,5)</f>
        <v>0</v>
      </c>
      <c r="P83" s="222">
        <v>8.2000000000000003E-2</v>
      </c>
      <c r="Q83" s="222">
        <f>ROUND(E83*P83,5)</f>
        <v>8.2000000000000003E-2</v>
      </c>
      <c r="R83" s="222"/>
      <c r="S83" s="222"/>
      <c r="T83" s="223">
        <v>0.58799999999999997</v>
      </c>
      <c r="U83" s="222">
        <f>ROUND(E83*T83,2)</f>
        <v>0.59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98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3"/>
      <c r="B84" s="219"/>
      <c r="C84" s="265" t="s">
        <v>214</v>
      </c>
      <c r="D84" s="224"/>
      <c r="E84" s="229">
        <v>1</v>
      </c>
      <c r="F84" s="232"/>
      <c r="G84" s="232"/>
      <c r="H84" s="232"/>
      <c r="I84" s="232"/>
      <c r="J84" s="232"/>
      <c r="K84" s="232"/>
      <c r="L84" s="232"/>
      <c r="M84" s="232"/>
      <c r="N84" s="222"/>
      <c r="O84" s="222"/>
      <c r="P84" s="222"/>
      <c r="Q84" s="222"/>
      <c r="R84" s="222"/>
      <c r="S84" s="222"/>
      <c r="T84" s="223"/>
      <c r="U84" s="222"/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100</v>
      </c>
      <c r="AF84" s="212">
        <v>0</v>
      </c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x14ac:dyDescent="0.2">
      <c r="A85" s="214" t="s">
        <v>93</v>
      </c>
      <c r="B85" s="220" t="s">
        <v>62</v>
      </c>
      <c r="C85" s="266" t="s">
        <v>63</v>
      </c>
      <c r="D85" s="225"/>
      <c r="E85" s="230"/>
      <c r="F85" s="233"/>
      <c r="G85" s="233">
        <f>SUMIF(AE86:AE92,"&lt;&gt;NOR",G86:G92)</f>
        <v>0</v>
      </c>
      <c r="H85" s="233"/>
      <c r="I85" s="233">
        <f>SUM(I86:I92)</f>
        <v>0</v>
      </c>
      <c r="J85" s="233"/>
      <c r="K85" s="233">
        <f>SUM(K86:K92)</f>
        <v>0</v>
      </c>
      <c r="L85" s="233"/>
      <c r="M85" s="233">
        <f>SUM(M86:M92)</f>
        <v>0</v>
      </c>
      <c r="N85" s="226"/>
      <c r="O85" s="226">
        <f>SUM(O86:O92)</f>
        <v>0</v>
      </c>
      <c r="P85" s="226"/>
      <c r="Q85" s="226">
        <f>SUM(Q86:Q92)</f>
        <v>0</v>
      </c>
      <c r="R85" s="226"/>
      <c r="S85" s="226"/>
      <c r="T85" s="227"/>
      <c r="U85" s="226">
        <f>SUM(U86:U92)</f>
        <v>8.7700000000000014</v>
      </c>
      <c r="AE85" t="s">
        <v>94</v>
      </c>
    </row>
    <row r="86" spans="1:60" outlineLevel="1" x14ac:dyDescent="0.2">
      <c r="A86" s="213">
        <v>41</v>
      </c>
      <c r="B86" s="219" t="s">
        <v>215</v>
      </c>
      <c r="C86" s="264" t="s">
        <v>216</v>
      </c>
      <c r="D86" s="221" t="s">
        <v>149</v>
      </c>
      <c r="E86" s="228">
        <v>76.215000000000003</v>
      </c>
      <c r="F86" s="231"/>
      <c r="G86" s="232">
        <f>ROUND(E86*F86,2)</f>
        <v>0</v>
      </c>
      <c r="H86" s="231"/>
      <c r="I86" s="232">
        <f>ROUND(E86*H86,2)</f>
        <v>0</v>
      </c>
      <c r="J86" s="231"/>
      <c r="K86" s="232">
        <f>ROUND(E86*J86,2)</f>
        <v>0</v>
      </c>
      <c r="L86" s="232">
        <v>21</v>
      </c>
      <c r="M86" s="232">
        <f>G86*(1+L86/100)</f>
        <v>0</v>
      </c>
      <c r="N86" s="222">
        <v>0</v>
      </c>
      <c r="O86" s="222">
        <f>ROUND(E86*N86,5)</f>
        <v>0</v>
      </c>
      <c r="P86" s="222">
        <v>0</v>
      </c>
      <c r="Q86" s="222">
        <f>ROUND(E86*P86,5)</f>
        <v>0</v>
      </c>
      <c r="R86" s="222"/>
      <c r="S86" s="222"/>
      <c r="T86" s="223">
        <v>9.9000000000000005E-2</v>
      </c>
      <c r="U86" s="222">
        <f>ROUND(E86*T86,2)</f>
        <v>7.55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98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3">
        <v>42</v>
      </c>
      <c r="B87" s="219" t="s">
        <v>217</v>
      </c>
      <c r="C87" s="264" t="s">
        <v>218</v>
      </c>
      <c r="D87" s="221" t="s">
        <v>149</v>
      </c>
      <c r="E87" s="228">
        <v>76.215000000000003</v>
      </c>
      <c r="F87" s="231"/>
      <c r="G87" s="232">
        <f>ROUND(E87*F87,2)</f>
        <v>0</v>
      </c>
      <c r="H87" s="231"/>
      <c r="I87" s="232">
        <f>ROUND(E87*H87,2)</f>
        <v>0</v>
      </c>
      <c r="J87" s="231"/>
      <c r="K87" s="232">
        <f>ROUND(E87*J87,2)</f>
        <v>0</v>
      </c>
      <c r="L87" s="232">
        <v>21</v>
      </c>
      <c r="M87" s="232">
        <f>G87*(1+L87/100)</f>
        <v>0</v>
      </c>
      <c r="N87" s="222">
        <v>0</v>
      </c>
      <c r="O87" s="222">
        <f>ROUND(E87*N87,5)</f>
        <v>0</v>
      </c>
      <c r="P87" s="222">
        <v>0</v>
      </c>
      <c r="Q87" s="222">
        <f>ROUND(E87*P87,5)</f>
        <v>0</v>
      </c>
      <c r="R87" s="222"/>
      <c r="S87" s="222"/>
      <c r="T87" s="223">
        <v>0.01</v>
      </c>
      <c r="U87" s="222">
        <f>ROUND(E87*T87,2)</f>
        <v>0.76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98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3">
        <v>43</v>
      </c>
      <c r="B88" s="219" t="s">
        <v>219</v>
      </c>
      <c r="C88" s="264" t="s">
        <v>220</v>
      </c>
      <c r="D88" s="221" t="s">
        <v>149</v>
      </c>
      <c r="E88" s="228">
        <v>990.79499999999996</v>
      </c>
      <c r="F88" s="231"/>
      <c r="G88" s="232">
        <f>ROUND(E88*F88,2)</f>
        <v>0</v>
      </c>
      <c r="H88" s="231"/>
      <c r="I88" s="232">
        <f>ROUND(E88*H88,2)</f>
        <v>0</v>
      </c>
      <c r="J88" s="231"/>
      <c r="K88" s="232">
        <f>ROUND(E88*J88,2)</f>
        <v>0</v>
      </c>
      <c r="L88" s="232">
        <v>21</v>
      </c>
      <c r="M88" s="232">
        <f>G88*(1+L88/100)</f>
        <v>0</v>
      </c>
      <c r="N88" s="222">
        <v>0</v>
      </c>
      <c r="O88" s="222">
        <f>ROUND(E88*N88,5)</f>
        <v>0</v>
      </c>
      <c r="P88" s="222">
        <v>0</v>
      </c>
      <c r="Q88" s="222">
        <f>ROUND(E88*P88,5)</f>
        <v>0</v>
      </c>
      <c r="R88" s="222"/>
      <c r="S88" s="222"/>
      <c r="T88" s="223">
        <v>0</v>
      </c>
      <c r="U88" s="222">
        <f>ROUND(E88*T88,2)</f>
        <v>0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98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3"/>
      <c r="B89" s="219"/>
      <c r="C89" s="265" t="s">
        <v>221</v>
      </c>
      <c r="D89" s="224"/>
      <c r="E89" s="229">
        <v>990.79499999999996</v>
      </c>
      <c r="F89" s="232"/>
      <c r="G89" s="232"/>
      <c r="H89" s="232"/>
      <c r="I89" s="232"/>
      <c r="J89" s="232"/>
      <c r="K89" s="232"/>
      <c r="L89" s="232"/>
      <c r="M89" s="232"/>
      <c r="N89" s="222"/>
      <c r="O89" s="222"/>
      <c r="P89" s="222"/>
      <c r="Q89" s="222"/>
      <c r="R89" s="222"/>
      <c r="S89" s="222"/>
      <c r="T89" s="223"/>
      <c r="U89" s="222"/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100</v>
      </c>
      <c r="AF89" s="212">
        <v>0</v>
      </c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3">
        <v>44</v>
      </c>
      <c r="B90" s="219" t="s">
        <v>222</v>
      </c>
      <c r="C90" s="264" t="s">
        <v>223</v>
      </c>
      <c r="D90" s="221" t="s">
        <v>149</v>
      </c>
      <c r="E90" s="228">
        <v>76.215000000000003</v>
      </c>
      <c r="F90" s="231"/>
      <c r="G90" s="232">
        <f>ROUND(E90*F90,2)</f>
        <v>0</v>
      </c>
      <c r="H90" s="231"/>
      <c r="I90" s="232">
        <f>ROUND(E90*H90,2)</f>
        <v>0</v>
      </c>
      <c r="J90" s="231"/>
      <c r="K90" s="232">
        <f>ROUND(E90*J90,2)</f>
        <v>0</v>
      </c>
      <c r="L90" s="232">
        <v>21</v>
      </c>
      <c r="M90" s="232">
        <f>G90*(1+L90/100)</f>
        <v>0</v>
      </c>
      <c r="N90" s="222">
        <v>0</v>
      </c>
      <c r="O90" s="222">
        <f>ROUND(E90*N90,5)</f>
        <v>0</v>
      </c>
      <c r="P90" s="222">
        <v>0</v>
      </c>
      <c r="Q90" s="222">
        <f>ROUND(E90*P90,5)</f>
        <v>0</v>
      </c>
      <c r="R90" s="222"/>
      <c r="S90" s="222"/>
      <c r="T90" s="223">
        <v>6.0000000000000001E-3</v>
      </c>
      <c r="U90" s="222">
        <f>ROUND(E90*T90,2)</f>
        <v>0.46</v>
      </c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98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3">
        <v>45</v>
      </c>
      <c r="B91" s="219" t="s">
        <v>224</v>
      </c>
      <c r="C91" s="264" t="s">
        <v>225</v>
      </c>
      <c r="D91" s="221" t="s">
        <v>149</v>
      </c>
      <c r="E91" s="228">
        <v>24.24</v>
      </c>
      <c r="F91" s="231"/>
      <c r="G91" s="232">
        <f>ROUND(E91*F91,2)</f>
        <v>0</v>
      </c>
      <c r="H91" s="231"/>
      <c r="I91" s="232">
        <f>ROUND(E91*H91,2)</f>
        <v>0</v>
      </c>
      <c r="J91" s="231"/>
      <c r="K91" s="232">
        <f>ROUND(E91*J91,2)</f>
        <v>0</v>
      </c>
      <c r="L91" s="232">
        <v>21</v>
      </c>
      <c r="M91" s="232">
        <f>G91*(1+L91/100)</f>
        <v>0</v>
      </c>
      <c r="N91" s="222">
        <v>0</v>
      </c>
      <c r="O91" s="222">
        <f>ROUND(E91*N91,5)</f>
        <v>0</v>
      </c>
      <c r="P91" s="222">
        <v>0</v>
      </c>
      <c r="Q91" s="222">
        <f>ROUND(E91*P91,5)</f>
        <v>0</v>
      </c>
      <c r="R91" s="222"/>
      <c r="S91" s="222"/>
      <c r="T91" s="223">
        <v>0</v>
      </c>
      <c r="U91" s="222">
        <f>ROUND(E91*T91,2)</f>
        <v>0</v>
      </c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98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3">
        <v>46</v>
      </c>
      <c r="B92" s="219" t="s">
        <v>226</v>
      </c>
      <c r="C92" s="264" t="s">
        <v>227</v>
      </c>
      <c r="D92" s="221" t="s">
        <v>149</v>
      </c>
      <c r="E92" s="228">
        <v>51.957000000000001</v>
      </c>
      <c r="F92" s="231"/>
      <c r="G92" s="232">
        <f>ROUND(E92*F92,2)</f>
        <v>0</v>
      </c>
      <c r="H92" s="231"/>
      <c r="I92" s="232">
        <f>ROUND(E92*H92,2)</f>
        <v>0</v>
      </c>
      <c r="J92" s="231"/>
      <c r="K92" s="232">
        <f>ROUND(E92*J92,2)</f>
        <v>0</v>
      </c>
      <c r="L92" s="232">
        <v>21</v>
      </c>
      <c r="M92" s="232">
        <f>G92*(1+L92/100)</f>
        <v>0</v>
      </c>
      <c r="N92" s="222">
        <v>0</v>
      </c>
      <c r="O92" s="222">
        <f>ROUND(E92*N92,5)</f>
        <v>0</v>
      </c>
      <c r="P92" s="222">
        <v>0</v>
      </c>
      <c r="Q92" s="222">
        <f>ROUND(E92*P92,5)</f>
        <v>0</v>
      </c>
      <c r="R92" s="222"/>
      <c r="S92" s="222"/>
      <c r="T92" s="223">
        <v>0</v>
      </c>
      <c r="U92" s="222">
        <f>ROUND(E92*T92,2)</f>
        <v>0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98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x14ac:dyDescent="0.2">
      <c r="A93" s="214" t="s">
        <v>93</v>
      </c>
      <c r="B93" s="220" t="s">
        <v>64</v>
      </c>
      <c r="C93" s="266" t="s">
        <v>65</v>
      </c>
      <c r="D93" s="225"/>
      <c r="E93" s="230"/>
      <c r="F93" s="233"/>
      <c r="G93" s="233">
        <f>SUMIF(AE94:AE94,"&lt;&gt;NOR",G94:G94)</f>
        <v>0</v>
      </c>
      <c r="H93" s="233"/>
      <c r="I93" s="233">
        <f>SUM(I94:I94)</f>
        <v>0</v>
      </c>
      <c r="J93" s="233"/>
      <c r="K93" s="233">
        <f>SUM(K94:K94)</f>
        <v>0</v>
      </c>
      <c r="L93" s="233"/>
      <c r="M93" s="233">
        <f>SUM(M94:M94)</f>
        <v>0</v>
      </c>
      <c r="N93" s="226"/>
      <c r="O93" s="226">
        <f>SUM(O94:O94)</f>
        <v>0</v>
      </c>
      <c r="P93" s="226"/>
      <c r="Q93" s="226">
        <f>SUM(Q94:Q94)</f>
        <v>0</v>
      </c>
      <c r="R93" s="226"/>
      <c r="S93" s="226"/>
      <c r="T93" s="227"/>
      <c r="U93" s="226">
        <f>SUM(U94:U94)</f>
        <v>86.62</v>
      </c>
      <c r="AE93" t="s">
        <v>94</v>
      </c>
    </row>
    <row r="94" spans="1:60" outlineLevel="1" x14ac:dyDescent="0.2">
      <c r="A94" s="213">
        <v>47</v>
      </c>
      <c r="B94" s="219" t="s">
        <v>228</v>
      </c>
      <c r="C94" s="264" t="s">
        <v>229</v>
      </c>
      <c r="D94" s="221" t="s">
        <v>149</v>
      </c>
      <c r="E94" s="228">
        <v>222.1</v>
      </c>
      <c r="F94" s="231"/>
      <c r="G94" s="232">
        <f>ROUND(E94*F94,2)</f>
        <v>0</v>
      </c>
      <c r="H94" s="231"/>
      <c r="I94" s="232">
        <f>ROUND(E94*H94,2)</f>
        <v>0</v>
      </c>
      <c r="J94" s="231"/>
      <c r="K94" s="232">
        <f>ROUND(E94*J94,2)</f>
        <v>0</v>
      </c>
      <c r="L94" s="232">
        <v>21</v>
      </c>
      <c r="M94" s="232">
        <f>G94*(1+L94/100)</f>
        <v>0</v>
      </c>
      <c r="N94" s="222">
        <v>0</v>
      </c>
      <c r="O94" s="222">
        <f>ROUND(E94*N94,5)</f>
        <v>0</v>
      </c>
      <c r="P94" s="222">
        <v>0</v>
      </c>
      <c r="Q94" s="222">
        <f>ROUND(E94*P94,5)</f>
        <v>0</v>
      </c>
      <c r="R94" s="222"/>
      <c r="S94" s="222"/>
      <c r="T94" s="223">
        <v>0.39</v>
      </c>
      <c r="U94" s="222">
        <f>ROUND(E94*T94,2)</f>
        <v>86.62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98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x14ac:dyDescent="0.2">
      <c r="A95" s="214" t="s">
        <v>93</v>
      </c>
      <c r="B95" s="220" t="s">
        <v>66</v>
      </c>
      <c r="C95" s="266" t="s">
        <v>26</v>
      </c>
      <c r="D95" s="225"/>
      <c r="E95" s="230"/>
      <c r="F95" s="233"/>
      <c r="G95" s="233">
        <f>SUMIF(AE96:AE100,"&lt;&gt;NOR",G96:G100)</f>
        <v>0</v>
      </c>
      <c r="H95" s="233"/>
      <c r="I95" s="233">
        <f>SUM(I96:I100)</f>
        <v>0</v>
      </c>
      <c r="J95" s="233"/>
      <c r="K95" s="233">
        <f>SUM(K96:K100)</f>
        <v>0</v>
      </c>
      <c r="L95" s="233"/>
      <c r="M95" s="233">
        <f>SUM(M96:M100)</f>
        <v>0</v>
      </c>
      <c r="N95" s="226"/>
      <c r="O95" s="226">
        <f>SUM(O96:O100)</f>
        <v>0</v>
      </c>
      <c r="P95" s="226"/>
      <c r="Q95" s="226">
        <f>SUM(Q96:Q100)</f>
        <v>0</v>
      </c>
      <c r="R95" s="226"/>
      <c r="S95" s="226"/>
      <c r="T95" s="227"/>
      <c r="U95" s="226">
        <f>SUM(U96:U100)</f>
        <v>0</v>
      </c>
      <c r="AE95" t="s">
        <v>94</v>
      </c>
    </row>
    <row r="96" spans="1:60" outlineLevel="1" x14ac:dyDescent="0.2">
      <c r="A96" s="213">
        <v>48</v>
      </c>
      <c r="B96" s="219" t="s">
        <v>230</v>
      </c>
      <c r="C96" s="264" t="s">
        <v>231</v>
      </c>
      <c r="D96" s="221" t="s">
        <v>232</v>
      </c>
      <c r="E96" s="228">
        <v>1</v>
      </c>
      <c r="F96" s="231"/>
      <c r="G96" s="232">
        <f>ROUND(E96*F96,2)</f>
        <v>0</v>
      </c>
      <c r="H96" s="231"/>
      <c r="I96" s="232">
        <f>ROUND(E96*H96,2)</f>
        <v>0</v>
      </c>
      <c r="J96" s="231"/>
      <c r="K96" s="232">
        <f>ROUND(E96*J96,2)</f>
        <v>0</v>
      </c>
      <c r="L96" s="232">
        <v>21</v>
      </c>
      <c r="M96" s="232">
        <f>G96*(1+L96/100)</f>
        <v>0</v>
      </c>
      <c r="N96" s="222">
        <v>0</v>
      </c>
      <c r="O96" s="222">
        <f>ROUND(E96*N96,5)</f>
        <v>0</v>
      </c>
      <c r="P96" s="222">
        <v>0</v>
      </c>
      <c r="Q96" s="222">
        <f>ROUND(E96*P96,5)</f>
        <v>0</v>
      </c>
      <c r="R96" s="222"/>
      <c r="S96" s="222"/>
      <c r="T96" s="223">
        <v>0</v>
      </c>
      <c r="U96" s="222">
        <f>ROUND(E96*T96,2)</f>
        <v>0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98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3">
        <v>49</v>
      </c>
      <c r="B97" s="219" t="s">
        <v>233</v>
      </c>
      <c r="C97" s="264" t="s">
        <v>234</v>
      </c>
      <c r="D97" s="221" t="s">
        <v>232</v>
      </c>
      <c r="E97" s="228">
        <v>1</v>
      </c>
      <c r="F97" s="231"/>
      <c r="G97" s="232">
        <f>ROUND(E97*F97,2)</f>
        <v>0</v>
      </c>
      <c r="H97" s="231"/>
      <c r="I97" s="232">
        <f>ROUND(E97*H97,2)</f>
        <v>0</v>
      </c>
      <c r="J97" s="231"/>
      <c r="K97" s="232">
        <f>ROUND(E97*J97,2)</f>
        <v>0</v>
      </c>
      <c r="L97" s="232">
        <v>21</v>
      </c>
      <c r="M97" s="232">
        <f>G97*(1+L97/100)</f>
        <v>0</v>
      </c>
      <c r="N97" s="222">
        <v>0</v>
      </c>
      <c r="O97" s="222">
        <f>ROUND(E97*N97,5)</f>
        <v>0</v>
      </c>
      <c r="P97" s="222">
        <v>0</v>
      </c>
      <c r="Q97" s="222">
        <f>ROUND(E97*P97,5)</f>
        <v>0</v>
      </c>
      <c r="R97" s="222"/>
      <c r="S97" s="222"/>
      <c r="T97" s="223">
        <v>0</v>
      </c>
      <c r="U97" s="222">
        <f>ROUND(E97*T97,2)</f>
        <v>0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98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3">
        <v>50</v>
      </c>
      <c r="B98" s="219" t="s">
        <v>235</v>
      </c>
      <c r="C98" s="264" t="s">
        <v>236</v>
      </c>
      <c r="D98" s="221" t="s">
        <v>232</v>
      </c>
      <c r="E98" s="228">
        <v>1</v>
      </c>
      <c r="F98" s="231"/>
      <c r="G98" s="232">
        <f>ROUND(E98*F98,2)</f>
        <v>0</v>
      </c>
      <c r="H98" s="231"/>
      <c r="I98" s="232">
        <f>ROUND(E98*H98,2)</f>
        <v>0</v>
      </c>
      <c r="J98" s="231"/>
      <c r="K98" s="232">
        <f>ROUND(E98*J98,2)</f>
        <v>0</v>
      </c>
      <c r="L98" s="232">
        <v>21</v>
      </c>
      <c r="M98" s="232">
        <f>G98*(1+L98/100)</f>
        <v>0</v>
      </c>
      <c r="N98" s="222">
        <v>0</v>
      </c>
      <c r="O98" s="222">
        <f>ROUND(E98*N98,5)</f>
        <v>0</v>
      </c>
      <c r="P98" s="222">
        <v>0</v>
      </c>
      <c r="Q98" s="222">
        <f>ROUND(E98*P98,5)</f>
        <v>0</v>
      </c>
      <c r="R98" s="222"/>
      <c r="S98" s="222"/>
      <c r="T98" s="223">
        <v>0</v>
      </c>
      <c r="U98" s="222">
        <f>ROUND(E98*T98,2)</f>
        <v>0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98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3">
        <v>51</v>
      </c>
      <c r="B99" s="219" t="s">
        <v>237</v>
      </c>
      <c r="C99" s="264" t="s">
        <v>238</v>
      </c>
      <c r="D99" s="221" t="s">
        <v>232</v>
      </c>
      <c r="E99" s="228">
        <v>1</v>
      </c>
      <c r="F99" s="231"/>
      <c r="G99" s="232">
        <f>ROUND(E99*F99,2)</f>
        <v>0</v>
      </c>
      <c r="H99" s="231"/>
      <c r="I99" s="232">
        <f>ROUND(E99*H99,2)</f>
        <v>0</v>
      </c>
      <c r="J99" s="231"/>
      <c r="K99" s="232">
        <f>ROUND(E99*J99,2)</f>
        <v>0</v>
      </c>
      <c r="L99" s="232">
        <v>21</v>
      </c>
      <c r="M99" s="232">
        <f>G99*(1+L99/100)</f>
        <v>0</v>
      </c>
      <c r="N99" s="222">
        <v>0</v>
      </c>
      <c r="O99" s="222">
        <f>ROUND(E99*N99,5)</f>
        <v>0</v>
      </c>
      <c r="P99" s="222">
        <v>0</v>
      </c>
      <c r="Q99" s="222">
        <f>ROUND(E99*P99,5)</f>
        <v>0</v>
      </c>
      <c r="R99" s="222"/>
      <c r="S99" s="222"/>
      <c r="T99" s="223">
        <v>0</v>
      </c>
      <c r="U99" s="222">
        <f>ROUND(E99*T99,2)</f>
        <v>0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98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42">
        <v>52</v>
      </c>
      <c r="B100" s="243" t="s">
        <v>239</v>
      </c>
      <c r="C100" s="267" t="s">
        <v>240</v>
      </c>
      <c r="D100" s="244" t="s">
        <v>232</v>
      </c>
      <c r="E100" s="245">
        <v>1</v>
      </c>
      <c r="F100" s="246"/>
      <c r="G100" s="247">
        <f>ROUND(E100*F100,2)</f>
        <v>0</v>
      </c>
      <c r="H100" s="246"/>
      <c r="I100" s="247">
        <f>ROUND(E100*H100,2)</f>
        <v>0</v>
      </c>
      <c r="J100" s="246"/>
      <c r="K100" s="247">
        <f>ROUND(E100*J100,2)</f>
        <v>0</v>
      </c>
      <c r="L100" s="247">
        <v>21</v>
      </c>
      <c r="M100" s="247">
        <f>G100*(1+L100/100)</f>
        <v>0</v>
      </c>
      <c r="N100" s="248">
        <v>0</v>
      </c>
      <c r="O100" s="248">
        <f>ROUND(E100*N100,5)</f>
        <v>0</v>
      </c>
      <c r="P100" s="248">
        <v>0</v>
      </c>
      <c r="Q100" s="248">
        <f>ROUND(E100*P100,5)</f>
        <v>0</v>
      </c>
      <c r="R100" s="248"/>
      <c r="S100" s="248"/>
      <c r="T100" s="249">
        <v>0</v>
      </c>
      <c r="U100" s="248">
        <f>ROUND(E100*T100,2)</f>
        <v>0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98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x14ac:dyDescent="0.2">
      <c r="A101" s="6"/>
      <c r="B101" s="7" t="s">
        <v>241</v>
      </c>
      <c r="C101" s="268" t="s">
        <v>241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AC101">
        <v>15</v>
      </c>
      <c r="AD101">
        <v>21</v>
      </c>
    </row>
    <row r="102" spans="1:60" x14ac:dyDescent="0.2">
      <c r="A102" s="250"/>
      <c r="B102" s="251">
        <v>26</v>
      </c>
      <c r="C102" s="269" t="s">
        <v>241</v>
      </c>
      <c r="D102" s="252"/>
      <c r="E102" s="252"/>
      <c r="F102" s="252"/>
      <c r="G102" s="263">
        <f>G8+G42+G54+G59+G82+G85+G93+G95</f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AC102">
        <f>SUMIF(L7:L100,AC101,G7:G100)</f>
        <v>0</v>
      </c>
      <c r="AD102">
        <f>SUMIF(L7:L100,AD101,G7:G100)</f>
        <v>0</v>
      </c>
      <c r="AE102" t="s">
        <v>242</v>
      </c>
    </row>
    <row r="103" spans="1:60" x14ac:dyDescent="0.2">
      <c r="A103" s="6"/>
      <c r="B103" s="7" t="s">
        <v>241</v>
      </c>
      <c r="C103" s="268" t="s">
        <v>241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60" x14ac:dyDescent="0.2">
      <c r="A104" s="6"/>
      <c r="B104" s="7" t="s">
        <v>241</v>
      </c>
      <c r="C104" s="268" t="s">
        <v>241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60" x14ac:dyDescent="0.2">
      <c r="A105" s="253">
        <v>33</v>
      </c>
      <c r="B105" s="253"/>
      <c r="C105" s="270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60" x14ac:dyDescent="0.2">
      <c r="A106" s="254"/>
      <c r="B106" s="255"/>
      <c r="C106" s="271"/>
      <c r="D106" s="255"/>
      <c r="E106" s="255"/>
      <c r="F106" s="255"/>
      <c r="G106" s="25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AE106" t="s">
        <v>243</v>
      </c>
    </row>
    <row r="107" spans="1:60" x14ac:dyDescent="0.2">
      <c r="A107" s="257"/>
      <c r="B107" s="258"/>
      <c r="C107" s="272"/>
      <c r="D107" s="258"/>
      <c r="E107" s="258"/>
      <c r="F107" s="258"/>
      <c r="G107" s="259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 x14ac:dyDescent="0.2">
      <c r="A108" s="257"/>
      <c r="B108" s="258"/>
      <c r="C108" s="272"/>
      <c r="D108" s="258"/>
      <c r="E108" s="258"/>
      <c r="F108" s="258"/>
      <c r="G108" s="25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 x14ac:dyDescent="0.2">
      <c r="A109" s="257"/>
      <c r="B109" s="258"/>
      <c r="C109" s="272"/>
      <c r="D109" s="258"/>
      <c r="E109" s="258"/>
      <c r="F109" s="258"/>
      <c r="G109" s="25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 x14ac:dyDescent="0.2">
      <c r="A110" s="260"/>
      <c r="B110" s="261"/>
      <c r="C110" s="273"/>
      <c r="D110" s="261"/>
      <c r="E110" s="261"/>
      <c r="F110" s="261"/>
      <c r="G110" s="262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 x14ac:dyDescent="0.2">
      <c r="A111" s="6"/>
      <c r="B111" s="7" t="s">
        <v>241</v>
      </c>
      <c r="C111" s="268" t="s">
        <v>241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 x14ac:dyDescent="0.2">
      <c r="C112" s="274"/>
      <c r="AE112" t="s">
        <v>244</v>
      </c>
    </row>
  </sheetData>
  <mergeCells count="6">
    <mergeCell ref="A1:G1"/>
    <mergeCell ref="C2:G2"/>
    <mergeCell ref="C3:G3"/>
    <mergeCell ref="C4:G4"/>
    <mergeCell ref="A105:C105"/>
    <mergeCell ref="A106:G110"/>
  </mergeCells>
  <pageMargins left="0.59055118110236204" right="0.39370078740157499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Lang</dc:creator>
  <cp:lastModifiedBy>Karel Lang</cp:lastModifiedBy>
  <cp:lastPrinted>2014-02-28T09:52:57Z</cp:lastPrinted>
  <dcterms:created xsi:type="dcterms:W3CDTF">2009-04-08T07:15:50Z</dcterms:created>
  <dcterms:modified xsi:type="dcterms:W3CDTF">2017-09-27T09:38:05Z</dcterms:modified>
</cp:coreProperties>
</file>