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270" windowWidth="14955" windowHeight="793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list'!$G$2</definedName>
    <definedName name="MJ">'Krycí list'!$G$5</definedName>
    <definedName name="Mont">'Rekapitulace'!$H$11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'Položky'!$A$1:$G$211</definedName>
    <definedName name="_xlnm.Print_Area" localSheetId="1">'Rekapitulace'!$A$1:$I$25</definedName>
    <definedName name="PocetMJ">'Krycí list'!$G$6</definedName>
    <definedName name="Poznamka">'Krycí list'!$B$37</definedName>
    <definedName name="Projektant">'Krycí list'!$C$8</definedName>
    <definedName name="PSV">'Rekapitulace'!$F$11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<sst xmlns="http://schemas.openxmlformats.org/spreadsheetml/2006/main" count="590" uniqueCount="350">
  <si>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</si>
  <si>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</si>
  <si>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</si>
  <si>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</si>
  <si>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</si>
  <si>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</si>
  <si>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</si>
  <si>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</si>
  <si>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</si>
  <si>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</si>
  <si>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</si>
  <si>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</si>
  <si>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</si>
  <si>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</si>
  <si>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</si>
  <si>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</si>
  <si>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</si>
  <si>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</si>
  <si>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</si>
  <si>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</si>
  <si>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</si>
  <si>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</si>
  <si>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</si>
  <si>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</si>
  <si>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</si>
  <si>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</si>
  <si>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</si>
  <si>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</si>
  <si>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</si>
  <si>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</si>
  <si>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</si>
  <si>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</si>
  <si>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</si>
  <si>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</si>
  <si>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</si>
  <si>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</si>
  <si>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</si>
  <si>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</si>
  <si>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</si>
  <si>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</si>
  <si>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</si>
  <si>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</si>
  <si>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</si>
  <si>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</si>
  <si>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</si>
  <si>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</si>
  <si>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</si>
  <si>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</si>
  <si>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</si>
  <si>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</si>
  <si>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</si>
  <si>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</si>
  <si>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</si>
  <si>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</si>
  <si>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</si>
  <si>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</si>
  <si>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</si>
  <si>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</si>
  <si>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</si>
  <si>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</si>
  <si>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</si>
  <si>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</si>
  <si>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</si>
  <si>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</si>
  <si>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</si>
  <si>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</si>
  <si>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</si>
  <si>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</si>
  <si>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</si>
  <si>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</si>
  <si>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</si>
  <si>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</si>
  <si>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</si>
  <si>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</si>
  <si>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</si>
  <si>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</si>
  <si>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2017</t>
  </si>
  <si>
    <t>Frýdl</t>
  </si>
  <si>
    <t>20</t>
  </si>
  <si>
    <t>Rekonstrukce el. spol.rozvodů SPC D9</t>
  </si>
  <si>
    <t>200917</t>
  </si>
  <si>
    <t>Rekonstrukce elektro, společné prostory SPC D9</t>
  </si>
  <si>
    <t>61</t>
  </si>
  <si>
    <t>Upravy povrchů vnitřní</t>
  </si>
  <si>
    <t>612401291RT2</t>
  </si>
  <si>
    <t>Omítka malých ploch vnitřních stěn do 0,25 m2 s použitím suché maltové směsi</t>
  </si>
  <si>
    <t>kus</t>
  </si>
  <si>
    <t>Zapravení průchodů zdí, krabic a jiné .Včetně zahlazení</t>
  </si>
  <si>
    <t>R:16</t>
  </si>
  <si>
    <t>jiné :10</t>
  </si>
  <si>
    <t>612401500U00</t>
  </si>
  <si>
    <t xml:space="preserve">Vyplň rýh stěn hl 3 mm š 15 mm </t>
  </si>
  <si>
    <t>m</t>
  </si>
  <si>
    <t>včetně dodávky omítkové směsy</t>
  </si>
  <si>
    <t>612401911R00</t>
  </si>
  <si>
    <t xml:space="preserve">Příplatek za zahlazení povrchu </t>
  </si>
  <si>
    <t>m2</t>
  </si>
  <si>
    <t>97</t>
  </si>
  <si>
    <t>Prorážení otvorů</t>
  </si>
  <si>
    <t>970031035RZ1</t>
  </si>
  <si>
    <t xml:space="preserve">Vrtání  do zdiva cihelného d 35-39 mm </t>
  </si>
  <si>
    <t>přechody přez zdi</t>
  </si>
  <si>
    <t>sklep:13</t>
  </si>
  <si>
    <t>NP x 7:56</t>
  </si>
  <si>
    <t>971033451R00</t>
  </si>
  <si>
    <t xml:space="preserve">Vybourání otv. zeď cihel. pl.0,25 m2, tl.45cm, MVC </t>
  </si>
  <si>
    <t xml:space="preserve">pro rozváděče </t>
  </si>
  <si>
    <t>RS:7</t>
  </si>
  <si>
    <t>RSP:1</t>
  </si>
  <si>
    <t>RE:8</t>
  </si>
  <si>
    <t>973022241R00</t>
  </si>
  <si>
    <t xml:space="preserve">Vysekání kapes zeď pl. 0,1 m2, hl. 15 cm </t>
  </si>
  <si>
    <t xml:space="preserve">Součet z jednotlivých PD pro krabice, </t>
  </si>
  <si>
    <t>974031165R00</t>
  </si>
  <si>
    <t xml:space="preserve">Vysekání rýh ve zdi cihelné 15 x 20 cm </t>
  </si>
  <si>
    <t>páteřový rozvod</t>
  </si>
  <si>
    <t>1PP:40</t>
  </si>
  <si>
    <t>1-7NP x7:245</t>
  </si>
  <si>
    <t>974031222R00</t>
  </si>
  <si>
    <t xml:space="preserve">Vysekání rýh zeď cihelná u stropu 3 x 7 cm </t>
  </si>
  <si>
    <t>ke světlům a jejich přívody</t>
  </si>
  <si>
    <t>1PP:84</t>
  </si>
  <si>
    <t>1NP:38</t>
  </si>
  <si>
    <t>2-7NP:180</t>
  </si>
  <si>
    <t>979081111RT2</t>
  </si>
  <si>
    <t>Odvoz suti a vybour. hmot na skládku do 1 km kontejner 4 t</t>
  </si>
  <si>
    <t>t</t>
  </si>
  <si>
    <t>784</t>
  </si>
  <si>
    <t>Malby</t>
  </si>
  <si>
    <t>784191201R00</t>
  </si>
  <si>
    <t>Penetrace podkladu hloubková ........... 1x včetně penetrace</t>
  </si>
  <si>
    <t>na vyspravené omítky</t>
  </si>
  <si>
    <t>sklep:18</t>
  </si>
  <si>
    <t>patro x 7:105</t>
  </si>
  <si>
    <t>784195112R00</t>
  </si>
  <si>
    <t xml:space="preserve">Malba tekutá .......Standard, bílá, 2 x </t>
  </si>
  <si>
    <t>sklep:1340</t>
  </si>
  <si>
    <t>patro x 7:2170</t>
  </si>
  <si>
    <t>24662007</t>
  </si>
  <si>
    <t>...............barva interiérová bílá á 25 kg</t>
  </si>
  <si>
    <t>kg</t>
  </si>
  <si>
    <t>24696620.A</t>
  </si>
  <si>
    <t>Penetrace ............ po 4 litrech</t>
  </si>
  <si>
    <t>l</t>
  </si>
  <si>
    <t>penetrace omítek</t>
  </si>
  <si>
    <t>M21</t>
  </si>
  <si>
    <t>Elektromontáže</t>
  </si>
  <si>
    <t>210010001RT1</t>
  </si>
  <si>
    <t>Trubka ohebná pod omítku, typ 23.. 13 mm včetně dodávky trubky PVC 2313</t>
  </si>
  <si>
    <t>pro potřebné vývody ze zdí nebo ochranu vodičů</t>
  </si>
  <si>
    <t>patro 5mx8:40</t>
  </si>
  <si>
    <t>prořez:5</t>
  </si>
  <si>
    <t>210010006RZ1</t>
  </si>
  <si>
    <t>Trubka ohebná pod ochranu vodičů včetně dodávky trubky</t>
  </si>
  <si>
    <t>do stoupačkového kanálu</t>
  </si>
  <si>
    <t>8NPx3,5m:28</t>
  </si>
  <si>
    <t>210010311RT3</t>
  </si>
  <si>
    <t>Krabice univerzální KU, bez zapojení, kruhová včetně dodávky KU 68-1901 bez víčka</t>
  </si>
  <si>
    <t>sklep:15</t>
  </si>
  <si>
    <t>patra:22</t>
  </si>
  <si>
    <t>rezerva:15</t>
  </si>
  <si>
    <t>210010321RT1</t>
  </si>
  <si>
    <t>Krabice univerzální KU a odbočná KO se zapoj.,kruh vč.dodávky krabice KU 68-1903</t>
  </si>
  <si>
    <t>jiné propoje</t>
  </si>
  <si>
    <t>210010455RZ1</t>
  </si>
  <si>
    <t>svorkovnice BD6 včetně dodávky</t>
  </si>
  <si>
    <t>RS-stoupačkové sv.</t>
  </si>
  <si>
    <t>3x7 RS:21</t>
  </si>
  <si>
    <t>210010456RZ1</t>
  </si>
  <si>
    <t>svorkovnice včetně dodávky sv. BDS120</t>
  </si>
  <si>
    <t>stoupačkové sv</t>
  </si>
  <si>
    <t>RE1PP:5</t>
  </si>
  <si>
    <t>RE1NPx7:35</t>
  </si>
  <si>
    <t>210100001R00</t>
  </si>
  <si>
    <t xml:space="preserve">Ukončení vodičů v rozvaděči + zapojení do 2,5 mm2 </t>
  </si>
  <si>
    <t>RS:45</t>
  </si>
  <si>
    <t>RSP:33</t>
  </si>
  <si>
    <t>RS stoupačka:40</t>
  </si>
  <si>
    <t>RE1NP-7NP:168</t>
  </si>
  <si>
    <t>210100002R00</t>
  </si>
  <si>
    <t xml:space="preserve">Ukončení vodičů v rozvaděči + zapojení do 6 mm2 </t>
  </si>
  <si>
    <t>RSP:15</t>
  </si>
  <si>
    <t>RE1PP:30</t>
  </si>
  <si>
    <t>210100008RZ1</t>
  </si>
  <si>
    <t xml:space="preserve">Ukončení vodičů v rozvaděči + zapojení do 120mm2 </t>
  </si>
  <si>
    <t>HDS:5</t>
  </si>
  <si>
    <t>RE1-7NP:35</t>
  </si>
  <si>
    <t>210110021RT1</t>
  </si>
  <si>
    <t>Spínač nástěnný jednopól.- řaz. 1, venkovní včetně dodávky spínače 3558-01750</t>
  </si>
  <si>
    <t>včetně rámečku a klapek</t>
  </si>
  <si>
    <t>strojovna:1</t>
  </si>
  <si>
    <t>210110062RT2</t>
  </si>
  <si>
    <t>Infrapasivní spínač osvětlení včetně dodávky stropního interiérového čidla</t>
  </si>
  <si>
    <t>210110062RT3</t>
  </si>
  <si>
    <t>Infrapasivní spínač osvětlení včetně dodávky nástěnného interiérového čidla</t>
  </si>
  <si>
    <t>se softwerem</t>
  </si>
  <si>
    <t>210120313RZ1</t>
  </si>
  <si>
    <t>Svodič přepětí FLP včetně dodávky svodiče</t>
  </si>
  <si>
    <t>210120401R00</t>
  </si>
  <si>
    <t xml:space="preserve">Jistič vzduch.1pólový do 25 A IJV-IJM-PO bez krytu </t>
  </si>
  <si>
    <t>RSP:16</t>
  </si>
  <si>
    <t>RS:15</t>
  </si>
  <si>
    <t>RE1NP:56</t>
  </si>
  <si>
    <t>210120451R00</t>
  </si>
  <si>
    <t xml:space="preserve">Jistič vzduchový 3pólový do 25 A bez krytu </t>
  </si>
  <si>
    <t>25A:2</t>
  </si>
  <si>
    <t>1OA:1</t>
  </si>
  <si>
    <t>210120601R00</t>
  </si>
  <si>
    <t xml:space="preserve">Montáž odpoj. pojistek 10kV,3póly,ruční </t>
  </si>
  <si>
    <t>OPV14/3</t>
  </si>
  <si>
    <t>210130001RZ1</t>
  </si>
  <si>
    <t xml:space="preserve">DEMONTÁŽ </t>
  </si>
  <si>
    <t>jediná položka veškeré demontáže stávající elektroinstalace(kompletní demontáž stávajících R, vedení ,světel, vypínačů, zásuvek aj. dle potřeby) včetně likvidace</t>
  </si>
  <si>
    <t>210160032RZ1</t>
  </si>
  <si>
    <t xml:space="preserve">ČEZ </t>
  </si>
  <si>
    <t>Vyřízení odpojení zapojení el.měrů, jednání na ČEZ</t>
  </si>
  <si>
    <t>RB:56</t>
  </si>
  <si>
    <t>RV:1</t>
  </si>
  <si>
    <t>210190001R00</t>
  </si>
  <si>
    <t>Montáž celoplechových rozvodnic do váhy 20 kg včetně dodávky RS</t>
  </si>
  <si>
    <t>RS rozváděče, kompletní vybavení RS s protipožární úpravou</t>
  </si>
  <si>
    <t>210190001RZ1</t>
  </si>
  <si>
    <t>Montáž RZ včetně dodávky RZ</t>
  </si>
  <si>
    <t>kompletní dodávka RZ včetně výbavy dle PD</t>
  </si>
  <si>
    <t>210190001RZ2</t>
  </si>
  <si>
    <t>Montáž celoplechových rozvodnic do váhy 20 kg včetně dodávky RSP dle specifikace a PD</t>
  </si>
  <si>
    <t>Kompletní rpzváděč RSP včetně sv.  výpletu, vše dle specifikace s požární úpravou</t>
  </si>
  <si>
    <t>210190002RZ1</t>
  </si>
  <si>
    <t>Montáž celoplechových rozvodnic do váhy 50 kg včetně dodávky RE1PP dle specifikace a PD</t>
  </si>
  <si>
    <t>Kompletní rpzváděč RE1PP včetně sv. MET výpletu, vše dle specifikace s požární úpravou</t>
  </si>
  <si>
    <t>210190002RZ3</t>
  </si>
  <si>
    <t>Montáž celoplechových rozvodnic do váhy 50 kg včetně dodávky RE1NP-7NP</t>
  </si>
  <si>
    <t>Kompletní rpzváděč RE1NP-7NP včetně sv. , výpletu, vše dle specifikace s požární úpravou</t>
  </si>
  <si>
    <t>210200010RZ1</t>
  </si>
  <si>
    <t xml:space="preserve">Svítidlo LED </t>
  </si>
  <si>
    <t>chodba, schodiště , sklep</t>
  </si>
  <si>
    <t>LA SM IP44:1</t>
  </si>
  <si>
    <t>LA 44:32</t>
  </si>
  <si>
    <t>LB:7</t>
  </si>
  <si>
    <t>LC:9</t>
  </si>
  <si>
    <t>LA:63</t>
  </si>
  <si>
    <t>NZ:28</t>
  </si>
  <si>
    <t>210210012RZ1</t>
  </si>
  <si>
    <t>bateriový detektor kouře včetně dodávky</t>
  </si>
  <si>
    <t>210220003RT3</t>
  </si>
  <si>
    <t>Vedení uzemňovací na povrchu Cu do 50 mm2 včetně dodávky CY 16 mm2</t>
  </si>
  <si>
    <t>propoj z PEN</t>
  </si>
  <si>
    <t>do bytů:495</t>
  </si>
  <si>
    <t>jiné:50</t>
  </si>
  <si>
    <t>210220003RZ1</t>
  </si>
  <si>
    <t>Vedení uzemňovací na povrchu Cu do 50 mm2 včetně dodávky CY 6 mm2</t>
  </si>
  <si>
    <t>SEBT z rozváděčů</t>
  </si>
  <si>
    <t>210220004R00</t>
  </si>
  <si>
    <t>Vedení uzemňovací na povrchu Cu do 120 mm2 včetně dodávky 35zž</t>
  </si>
  <si>
    <t>sv. MET</t>
  </si>
  <si>
    <t>210220321RT1</t>
  </si>
  <si>
    <t>Svorka na potrubí ..........., včetně Cu pásku včetně dodávky svorky + Cu pásku</t>
  </si>
  <si>
    <t>pospojování, MET</t>
  </si>
  <si>
    <t>210290001RZ1</t>
  </si>
  <si>
    <t xml:space="preserve">Výchozí revize elektro </t>
  </si>
  <si>
    <t>kompletní výchozí revize elektro</t>
  </si>
  <si>
    <t>210800060RZ1</t>
  </si>
  <si>
    <t>Mtž Cu vodič NYY 95mm2 včetně dodávky vodiče</t>
  </si>
  <si>
    <t>včetně zž,ve stávajících trubkách</t>
  </si>
  <si>
    <t>HDV od HDS:50</t>
  </si>
  <si>
    <t>HDV od RE1PP:140</t>
  </si>
  <si>
    <t>prořez:6</t>
  </si>
  <si>
    <t>210800105RT3</t>
  </si>
  <si>
    <t>Kabel CYKY 750 V 3x1,5 mm2 uložený pod omítkou včetně dodávky kabelu 3Cx1,5</t>
  </si>
  <si>
    <t>včetně prořezu 10%</t>
  </si>
  <si>
    <t>RSP:</t>
  </si>
  <si>
    <t>J0:35</t>
  </si>
  <si>
    <t>J7,J8:80</t>
  </si>
  <si>
    <t>J9,10,11:130</t>
  </si>
  <si>
    <t>RS:</t>
  </si>
  <si>
    <t>J1 x 7:385</t>
  </si>
  <si>
    <t>J2 x 7:420</t>
  </si>
  <si>
    <t>J3:55</t>
  </si>
  <si>
    <t>prořez:80</t>
  </si>
  <si>
    <t>210800106RT3</t>
  </si>
  <si>
    <t>Kabel CYKY 750 V 3x2,5 mm2 uložený pod omítkou včetně dodávky kabelu 3Cx2,5</t>
  </si>
  <si>
    <t>J1,2,3:50</t>
  </si>
  <si>
    <t>J4,5,6:65</t>
  </si>
  <si>
    <t>prořez:15</t>
  </si>
  <si>
    <t>210800107RT3</t>
  </si>
  <si>
    <t>Kabel CYKY 750 V 3x4 mm2 uložený pod omítkou včetně dodávky kabelu 3Cx4</t>
  </si>
  <si>
    <t>vývody z RE1NP-7NP do bytových rozvodnic</t>
  </si>
  <si>
    <t>1NP x 7:455</t>
  </si>
  <si>
    <t>prořez:40</t>
  </si>
  <si>
    <t>210800115RZ1</t>
  </si>
  <si>
    <t>Kabel CYKY 750 V 5x1,5 mm2 u včetně dodávky kabelu</t>
  </si>
  <si>
    <t>rezerva pro osvětlení</t>
  </si>
  <si>
    <t>210800116RT1</t>
  </si>
  <si>
    <t>Kabel CYKY 750 V 5x2,5 mm2 uložený pod omítkou včetně dodávky kabelu</t>
  </si>
  <si>
    <t>RS stoupačka:32</t>
  </si>
  <si>
    <t>210800117RT1</t>
  </si>
  <si>
    <t>Kabel CYKY 750 V 5x4 mm2 uložený pod omítkou včetně dodávky kabelu</t>
  </si>
  <si>
    <t>RZ:40</t>
  </si>
  <si>
    <t>prořez:4</t>
  </si>
  <si>
    <t>210800118RT1</t>
  </si>
  <si>
    <t>Kabel CYKY 750 V 5 žil uložený pod omítkou včetně dodávky kabelu 5x6 mm2</t>
  </si>
  <si>
    <t>RV:28</t>
  </si>
  <si>
    <t>RD:25</t>
  </si>
  <si>
    <t>RSP:5</t>
  </si>
  <si>
    <t>Svítidlo LA</t>
  </si>
  <si>
    <t>včetně veškerých úchytů a recyklačních poplatků</t>
  </si>
  <si>
    <t>NP:11</t>
  </si>
  <si>
    <t>2-6NP:45</t>
  </si>
  <si>
    <t>7NP:7</t>
  </si>
  <si>
    <t>34800601RZ1</t>
  </si>
  <si>
    <t>Svítidlo LB</t>
  </si>
  <si>
    <t>LB:6</t>
  </si>
  <si>
    <t>LB 44:1</t>
  </si>
  <si>
    <t>34800603RZ1</t>
  </si>
  <si>
    <t>Svítidlo LC</t>
  </si>
  <si>
    <t>34823025RZ1</t>
  </si>
  <si>
    <t>Svítdlo LA+SM IP44</t>
  </si>
  <si>
    <t>34823031RZ1</t>
  </si>
  <si>
    <t>Svítdlo LA IP44</t>
  </si>
  <si>
    <t>sklep:31</t>
  </si>
  <si>
    <t>34823034RZ1</t>
  </si>
  <si>
    <t>Svítdlo nouzové</t>
  </si>
  <si>
    <t>35822001013</t>
  </si>
  <si>
    <t>Jistič do 80 A 1 pól. charakteristika B, LTN-10B-1</t>
  </si>
  <si>
    <t>RSP:10</t>
  </si>
  <si>
    <t>35822001015</t>
  </si>
  <si>
    <t>Jistič do 80 A 1 pól. charakteristika B, LTN-16B-1</t>
  </si>
  <si>
    <t>RSP:6</t>
  </si>
  <si>
    <t>35822001016</t>
  </si>
  <si>
    <t>Jistič do 80 A 1 pól. charakteristika B, LTN-20B-1</t>
  </si>
  <si>
    <t>RE1NP-7NP:56</t>
  </si>
  <si>
    <t>35822002311</t>
  </si>
  <si>
    <t>Jistič do 80 A 3 pól. charakterist. B, LTN-10B-3</t>
  </si>
  <si>
    <t>35822002315</t>
  </si>
  <si>
    <t>Jistič do 80 A 3 pól. charakterist. B, LTN-25B-3</t>
  </si>
  <si>
    <t>35824716</t>
  </si>
  <si>
    <t>Pojistky válcové PV14  16A gG</t>
  </si>
  <si>
    <t>RSP</t>
  </si>
  <si>
    <t>35824717</t>
  </si>
  <si>
    <t>Pojistky válcové PV14  20A gG</t>
  </si>
  <si>
    <t>35824756</t>
  </si>
  <si>
    <t>Odpínače pojistkové OPV 14/3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</si>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</sst>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4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5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6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6" xfId="0" applyFont="1" applyBorder="1"/>
    <xf numFmtId="0" fontId="1" fillId="0" borderId="25" xfId="0" applyFont="1" applyBorder="1" applyAlignment="1">
      <alignment shrinkToFit="1"/>
    </xf>
    <xf numFmtId="0" fontId="1" fillId="0" borderId="27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28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3" fontId="1" fillId="0" borderId="30" xfId="0" applyNumberFormat="1" applyFont="1" applyBorder="1"/>
    <xf numFmtId="0" fontId="1" fillId="0" borderId="28" xfId="0" applyFont="1" applyBorder="1"/>
    <xf numFmtId="3" fontId="1" fillId="0" borderId="31" xfId="0" applyNumberFormat="1" applyFont="1" applyBorder="1"/>
    <xf numFmtId="0" fontId="1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4" xfId="0" applyFont="1" applyBorder="1"/>
    <xf numFmtId="0" fontId="1" fillId="0" borderId="35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65" fontId="1" fillId="0" borderId="40" xfId="0" applyNumberFormat="1" applyFont="1" applyBorder="1" applyAlignment="1">
      <alignment horizontal="right"/>
    </xf>
    <xf numFmtId="0" fontId="1" fillId="0" borderId="40" xfId="0" applyFont="1" applyBorder="1"/>
    <xf numFmtId="166" fontId="1" fillId="0" borderId="15" xfId="0" applyNumberFormat="1" applyFont="1" applyBorder="1" applyAlignment="1">
      <alignment horizontal="right" indent="2"/>
    </xf>
    <xf numFmtId="166" fontId="1" fillId="0" borderId="16" xfId="0" applyNumberFormat="1" applyFont="1" applyBorder="1" applyAlignment="1">
      <alignment horizontal="right" indent="2"/>
    </xf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" fillId="0" borderId="43" xfId="20" applyFont="1" applyBorder="1" applyAlignment="1">
      <alignment horizontal="center"/>
      <protection/>
    </xf>
    <xf numFmtId="0" fontId="1" fillId="0" borderId="44" xfId="20" applyFont="1" applyBorder="1" applyAlignment="1">
      <alignment horizontal="center"/>
      <protection/>
    </xf>
    <xf numFmtId="49" fontId="3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1" fillId="0" borderId="48" xfId="20" applyFont="1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49" fontId="3" fillId="0" borderId="50" xfId="20" applyNumberFormat="1" applyFont="1" applyBorder="1">
      <alignment/>
      <protection/>
    </xf>
    <xf numFmtId="49" fontId="1" fillId="0" borderId="50" xfId="20" applyNumberFormat="1" applyFont="1" applyBorder="1">
      <alignment/>
      <protection/>
    </xf>
    <xf numFmtId="49" fontId="1" fillId="0" borderId="50" xfId="20" applyNumberFormat="1" applyFont="1" applyBorder="1" applyAlignment="1">
      <alignment horizontal="right"/>
      <protection/>
    </xf>
    <xf numFmtId="0" fontId="1" fillId="0" borderId="51" xfId="20" applyFont="1" applyBorder="1" applyAlignment="1">
      <alignment horizontal="left"/>
      <protection/>
    </xf>
    <xf numFmtId="0" fontId="1" fillId="0" borderId="50" xfId="20" applyFont="1" applyBorder="1" applyAlignment="1">
      <alignment horizontal="left"/>
      <protection/>
    </xf>
    <xf numFmtId="0" fontId="1" fillId="0" borderId="52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1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3" xfId="0" applyFont="1" applyFill="1" applyBorder="1"/>
    <xf numFmtId="0" fontId="3" fillId="2" borderId="5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0" borderId="26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31" xfId="0" applyFont="1" applyFill="1" applyBorder="1"/>
    <xf numFmtId="0" fontId="1" fillId="2" borderId="31" xfId="0" applyFont="1" applyFill="1" applyBorder="1"/>
    <xf numFmtId="4" fontId="1" fillId="2" borderId="42" xfId="0" applyNumberFormat="1" applyFont="1" applyFill="1" applyBorder="1"/>
    <xf numFmtId="4" fontId="1" fillId="2" borderId="28" xfId="0" applyNumberFormat="1" applyFont="1" applyFill="1" applyBorder="1"/>
    <xf numFmtId="4" fontId="1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1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4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49" fontId="1" fillId="0" borderId="48" xfId="20" applyNumberFormat="1" applyFont="1" applyBorder="1" applyAlignment="1">
      <alignment horizontal="center"/>
      <protection/>
    </xf>
    <xf numFmtId="0" fontId="1" fillId="0" borderId="50" xfId="20" applyFont="1" applyBorder="1">
      <alignment/>
      <protection/>
    </xf>
    <xf numFmtId="0" fontId="1" fillId="0" borderId="51" xfId="20" applyFont="1" applyBorder="1" applyAlignment="1">
      <alignment horizontal="center" shrinkToFit="1"/>
      <protection/>
    </xf>
    <xf numFmtId="0" fontId="1" fillId="0" borderId="50" xfId="20" applyFont="1" applyBorder="1" applyAlignment="1">
      <alignment horizontal="center" shrinkToFit="1"/>
      <protection/>
    </xf>
    <xf numFmtId="0" fontId="1" fillId="0" borderId="52" xfId="20" applyFont="1" applyBorder="1" applyAlignment="1">
      <alignment horizontal="center" shrinkToFit="1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57" xfId="20" applyFont="1" applyBorder="1" applyAlignment="1">
      <alignment horizontal="center"/>
      <protection/>
    </xf>
    <xf numFmtId="49" fontId="3" fillId="0" borderId="57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8" xfId="20" applyFont="1" applyBorder="1" applyAlignment="1">
      <alignment horizontal="center" vertical="top"/>
      <protection/>
    </xf>
    <xf numFmtId="49" fontId="15" fillId="0" borderId="58" xfId="20" applyNumberFormat="1" applyFont="1" applyBorder="1" applyAlignment="1">
      <alignment horizontal="left" vertical="top"/>
      <protection/>
    </xf>
    <xf numFmtId="0" fontId="15" fillId="0" borderId="58" xfId="20" applyFont="1" applyBorder="1" applyAlignment="1">
      <alignment vertical="top" wrapText="1"/>
      <protection/>
    </xf>
    <xf numFmtId="49" fontId="15" fillId="0" borderId="58" xfId="20" applyNumberFormat="1" applyFont="1" applyBorder="1" applyAlignment="1">
      <alignment horizontal="center" shrinkToFit="1"/>
      <protection/>
    </xf>
    <xf numFmtId="4" fontId="15" fillId="0" borderId="58" xfId="20" applyNumberFormat="1" applyFont="1" applyBorder="1" applyAlignment="1">
      <alignment horizontal="right"/>
      <protection/>
    </xf>
    <xf numFmtId="4" fontId="15" fillId="0" borderId="58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57" xfId="20" applyFont="1" applyBorder="1" applyAlignment="1">
      <alignment horizontal="center"/>
      <protection/>
    </xf>
    <xf numFmtId="49" fontId="4" fillId="0" borderId="57" xfId="20" applyNumberFormat="1" applyFont="1" applyBorder="1" applyAlignment="1">
      <alignment horizontal="left"/>
      <protection/>
    </xf>
    <xf numFmtId="0" fontId="16" fillId="3" borderId="34" xfId="20" applyNumberFormat="1" applyFont="1" applyFill="1" applyBorder="1" applyAlignment="1">
      <alignment horizontal="left" wrapText="1" indent="1"/>
      <protection/>
    </xf>
    <xf numFmtId="0" fontId="17" fillId="0" borderId="0" xfId="0" applyNumberFormat="1" applyFont="1"/>
    <xf numFmtId="0" fontId="17" fillId="0" borderId="13" xfId="0" applyNumberFormat="1" applyFont="1" applyBorder="1"/>
    <xf numFmtId="0" fontId="18" fillId="0" borderId="0" xfId="20" applyFont="1" applyAlignment="1">
      <alignment wrapText="1"/>
      <protection/>
    </xf>
    <xf numFmtId="49" fontId="4" fillId="0" borderId="57" xfId="20" applyNumberFormat="1" applyFont="1" applyBorder="1" applyAlignment="1">
      <alignment horizontal="right"/>
      <protection/>
    </xf>
    <xf numFmtId="49" fontId="19" fillId="3" borderId="59" xfId="20" applyNumberFormat="1" applyFont="1" applyFill="1" applyBorder="1" applyAlignment="1">
      <alignment horizontal="left" wrapText="1"/>
      <protection/>
    </xf>
    <xf numFmtId="49" fontId="20" fillId="0" borderId="60" xfId="0" applyNumberFormat="1" applyFont="1" applyBorder="1" applyAlignment="1">
      <alignment horizontal="left" wrapText="1"/>
    </xf>
    <xf numFmtId="4" fontId="19" fillId="3" borderId="61" xfId="20" applyNumberFormat="1" applyFont="1" applyFill="1" applyBorder="1" applyAlignment="1">
      <alignment horizontal="right" wrapText="1"/>
      <protection/>
    </xf>
    <xf numFmtId="0" fontId="19" fillId="3" borderId="34" xfId="20" applyFont="1" applyFill="1" applyBorder="1" applyAlignment="1">
      <alignment horizontal="left" wrapText="1"/>
      <protection/>
    </xf>
    <xf numFmtId="0" fontId="19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21" fillId="2" borderId="10" xfId="20" applyNumberFormat="1" applyFont="1" applyFill="1" applyBorder="1" applyAlignment="1">
      <alignment horizontal="left"/>
      <protection/>
    </xf>
    <xf numFmtId="0" fontId="21" fillId="2" borderId="15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2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3" fillId="0" borderId="0" xfId="20" applyFont="1" applyBorder="1">
      <alignment/>
      <protection/>
    </xf>
    <xf numFmtId="3" fontId="23" fillId="0" borderId="0" xfId="20" applyNumberFormat="1" applyFont="1" applyBorder="1" applyAlignment="1">
      <alignment horizontal="right"/>
      <protection/>
    </xf>
    <xf numFmtId="4" fontId="23" fillId="0" borderId="0" xfId="20" applyNumberFormat="1" applyFont="1" applyBorder="1">
      <alignment/>
      <protection/>
    </xf>
    <xf numFmtId="0" fontId="22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57" xfId="0" applyNumberFormat="1" applyFont="1" applyBorder="1"/>
    <xf numFmtId="3" fontId="1" fillId="0" borderId="62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200917</v>
      </c>
      <c r="D2" s="5" t="str">
        <f>Rekapitulace!G2</f>
        <v>Rekonstrukce elektro, společné prostory SPC D9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>
        <v>2017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95" customHeight="1">
      <c r="A15" s="57"/>
      <c r="B15" s="58" t="s">
        <v>22</v>
      </c>
      <c r="C15" s="59">
        <f>HSV</f>
        <v>0</v>
      </c>
      <c r="D15" s="60" t="str">
        <f>Rekapitulace!A16</f>
        <v>Ztížené výrobní podmínky</v>
      </c>
      <c r="E15" s="61"/>
      <c r="F15" s="62"/>
      <c r="G15" s="59">
        <f>Rekapitulace!I16</f>
        <v>0</v>
      </c>
    </row>
    <row r="16" spans="1:7" ht="15.95" customHeight="1">
      <c r="A16" s="57" t="s">
        <v>23</v>
      </c>
      <c r="B16" s="58" t="s">
        <v>24</v>
      </c>
      <c r="C16" s="59">
        <f>PSV</f>
        <v>0</v>
      </c>
      <c r="D16" s="9" t="str">
        <f>Rekapitulace!A17</f>
        <v>Oborová přirážka</v>
      </c>
      <c r="E16" s="63"/>
      <c r="F16" s="64"/>
      <c r="G16" s="59">
        <f>Rekapitulace!I17</f>
        <v>0</v>
      </c>
    </row>
    <row r="17" spans="1:7" ht="15.95" customHeight="1">
      <c r="A17" s="57" t="s">
        <v>25</v>
      </c>
      <c r="B17" s="58" t="s">
        <v>26</v>
      </c>
      <c r="C17" s="59">
        <f>Mont</f>
        <v>0</v>
      </c>
      <c r="D17" s="9" t="str">
        <f>Rekapitulace!A18</f>
        <v>Přesun stavebních kapacit</v>
      </c>
      <c r="E17" s="63"/>
      <c r="F17" s="64"/>
      <c r="G17" s="59">
        <f>Rekapitulace!I18</f>
        <v>0</v>
      </c>
    </row>
    <row r="18" spans="1:7" ht="15.95" customHeight="1">
      <c r="A18" s="65" t="s">
        <v>27</v>
      </c>
      <c r="B18" s="66" t="s">
        <v>28</v>
      </c>
      <c r="C18" s="59">
        <f>Dodavka</f>
        <v>0</v>
      </c>
      <c r="D18" s="9" t="str">
        <f>Rekapitulace!A19</f>
        <v>Mimostaveništní doprava</v>
      </c>
      <c r="E18" s="63"/>
      <c r="F18" s="64"/>
      <c r="G18" s="59">
        <f>Rekapitulace!I19</f>
        <v>0</v>
      </c>
    </row>
    <row r="19" spans="1:7" ht="15.95" customHeight="1">
      <c r="A19" s="67" t="s">
        <v>29</v>
      </c>
      <c r="B19" s="58"/>
      <c r="C19" s="59">
        <f>SUM(C15:C18)</f>
        <v>0</v>
      </c>
      <c r="D19" s="9" t="str">
        <f>Rekapitulace!A20</f>
        <v>Zařízení staveniště</v>
      </c>
      <c r="E19" s="63"/>
      <c r="F19" s="64"/>
      <c r="G19" s="59">
        <f>Rekapitulace!I20</f>
        <v>0</v>
      </c>
    </row>
    <row r="20" spans="1:7" ht="15.95" customHeight="1">
      <c r="A20" s="67"/>
      <c r="B20" s="58"/>
      <c r="C20" s="59"/>
      <c r="D20" s="9" t="str">
        <f>Rekapitulace!A21</f>
        <v>Provoz investora</v>
      </c>
      <c r="E20" s="63"/>
      <c r="F20" s="64"/>
      <c r="G20" s="59">
        <f>Rekapitulace!I21</f>
        <v>0</v>
      </c>
    </row>
    <row r="21" spans="1:7" ht="15.95" customHeight="1">
      <c r="A21" s="67" t="s">
        <v>30</v>
      </c>
      <c r="B21" s="58"/>
      <c r="C21" s="59">
        <f>HZS</f>
        <v>0</v>
      </c>
      <c r="D21" s="9" t="str">
        <f>Rekapitulace!A22</f>
        <v>Kompletační činnost (IČD)</v>
      </c>
      <c r="E21" s="63"/>
      <c r="F21" s="64"/>
      <c r="G21" s="59">
        <f>Rekapitulace!I22</f>
        <v>0</v>
      </c>
    </row>
    <row r="22" spans="1:7" ht="15.95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5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15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15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5"/>
  <sheetViews>
    <sheetView workbookViewId="0" topLeftCell="A1">
      <selection activeCell="H24" sqref="H24:I24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8" t="s">
        <v>48</v>
      </c>
      <c r="B1" s="109"/>
      <c r="C1" s="110" t="str">
        <f>CONCATENATE(cislostavby," ",nazevstavby)</f>
        <v>2017 Frýdl</v>
      </c>
      <c r="D1" s="111"/>
      <c r="E1" s="112"/>
      <c r="F1" s="111"/>
      <c r="G1" s="113" t="s">
        <v>49</v>
      </c>
      <c r="H1" s="114" t="s">
        <v>80</v>
      </c>
      <c r="I1" s="115"/>
    </row>
    <row r="2" spans="1:9" ht="13.5" thickBot="1">
      <c r="A2" s="116" t="s">
        <v>50</v>
      </c>
      <c r="B2" s="117"/>
      <c r="C2" s="118" t="str">
        <f>CONCATENATE(cisloobjektu," ",nazevobjektu)</f>
        <v>20 Rekonstrukce el. spol.rozvodů SPC D9</v>
      </c>
      <c r="D2" s="119"/>
      <c r="E2" s="120"/>
      <c r="F2" s="119"/>
      <c r="G2" s="121" t="s">
        <v>81</v>
      </c>
      <c r="H2" s="122"/>
      <c r="I2" s="123"/>
    </row>
    <row r="3" spans="1:9" ht="13.5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5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5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31" t="str">
        <f>Položky!B7</f>
        <v>61</v>
      </c>
      <c r="B7" s="133" t="str">
        <f>Položky!C7</f>
        <v>Upravy povrchů vnitřní</v>
      </c>
      <c r="C7" s="69"/>
      <c r="D7" s="134"/>
      <c r="E7" s="232">
        <f>Položky!BA15</f>
        <v>0</v>
      </c>
      <c r="F7" s="233">
        <f>Položky!BB15</f>
        <v>0</v>
      </c>
      <c r="G7" s="233">
        <f>Položky!BC15</f>
        <v>0</v>
      </c>
      <c r="H7" s="233">
        <f>Položky!BD15</f>
        <v>0</v>
      </c>
      <c r="I7" s="234">
        <f>Položky!BE15</f>
        <v>0</v>
      </c>
    </row>
    <row r="8" spans="1:9" s="37" customFormat="1" ht="12.75">
      <c r="A8" s="231" t="str">
        <f>Položky!B16</f>
        <v>97</v>
      </c>
      <c r="B8" s="133" t="str">
        <f>Položky!C16</f>
        <v>Prorážení otvorů</v>
      </c>
      <c r="C8" s="69"/>
      <c r="D8" s="134"/>
      <c r="E8" s="232">
        <f>Položky!BA38</f>
        <v>0</v>
      </c>
      <c r="F8" s="233">
        <f>Položky!BB38</f>
        <v>0</v>
      </c>
      <c r="G8" s="233">
        <f>Položky!BC38</f>
        <v>0</v>
      </c>
      <c r="H8" s="233">
        <f>Položky!BD38</f>
        <v>0</v>
      </c>
      <c r="I8" s="234">
        <f>Položky!BE38</f>
        <v>0</v>
      </c>
    </row>
    <row r="9" spans="1:9" s="37" customFormat="1" ht="12.75">
      <c r="A9" s="231" t="str">
        <f>Položky!B39</f>
        <v>784</v>
      </c>
      <c r="B9" s="133" t="str">
        <f>Položky!C39</f>
        <v>Malby</v>
      </c>
      <c r="C9" s="69"/>
      <c r="D9" s="134"/>
      <c r="E9" s="232">
        <f>Položky!BA50</f>
        <v>0</v>
      </c>
      <c r="F9" s="233">
        <f>Položky!BB50</f>
        <v>0</v>
      </c>
      <c r="G9" s="233">
        <f>Položky!BC50</f>
        <v>0</v>
      </c>
      <c r="H9" s="233">
        <f>Položky!BD50</f>
        <v>0</v>
      </c>
      <c r="I9" s="234">
        <f>Položky!BE50</f>
        <v>0</v>
      </c>
    </row>
    <row r="10" spans="1:9" s="37" customFormat="1" ht="13.5" thickBot="1">
      <c r="A10" s="231" t="str">
        <f>Položky!B51</f>
        <v>M21</v>
      </c>
      <c r="B10" s="133" t="str">
        <f>Položky!C51</f>
        <v>Elektromontáže</v>
      </c>
      <c r="C10" s="69"/>
      <c r="D10" s="134"/>
      <c r="E10" s="232">
        <f>Položky!BA211</f>
        <v>0</v>
      </c>
      <c r="F10" s="233">
        <f>Položky!BB211</f>
        <v>0</v>
      </c>
      <c r="G10" s="233">
        <f>Položky!BC211</f>
        <v>0</v>
      </c>
      <c r="H10" s="233">
        <f>Položky!BD211</f>
        <v>0</v>
      </c>
      <c r="I10" s="234">
        <f>Položky!BE211</f>
        <v>0</v>
      </c>
    </row>
    <row r="11" spans="1:9" s="141" customFormat="1" ht="13.5" thickBot="1">
      <c r="A11" s="135"/>
      <c r="B11" s="136" t="s">
        <v>57</v>
      </c>
      <c r="C11" s="136"/>
      <c r="D11" s="137"/>
      <c r="E11" s="138">
        <f>SUM(E7:E10)</f>
        <v>0</v>
      </c>
      <c r="F11" s="139">
        <f>SUM(F7:F10)</f>
        <v>0</v>
      </c>
      <c r="G11" s="139">
        <f>SUM(G7:G10)</f>
        <v>0</v>
      </c>
      <c r="H11" s="139">
        <f>SUM(H7:H10)</f>
        <v>0</v>
      </c>
      <c r="I11" s="140">
        <f>SUM(I7:I10)</f>
        <v>0</v>
      </c>
    </row>
    <row r="12" spans="1:9" ht="12.75">
      <c r="A12" s="69"/>
      <c r="B12" s="69"/>
      <c r="C12" s="69"/>
      <c r="D12" s="69"/>
      <c r="E12" s="69"/>
      <c r="F12" s="69"/>
      <c r="G12" s="69"/>
      <c r="H12" s="69"/>
      <c r="I12" s="69"/>
    </row>
    <row r="13" spans="1:57" ht="19.5" customHeight="1">
      <c r="A13" s="125" t="s">
        <v>58</v>
      </c>
      <c r="B13" s="125"/>
      <c r="C13" s="125"/>
      <c r="D13" s="125"/>
      <c r="E13" s="125"/>
      <c r="F13" s="125"/>
      <c r="G13" s="142"/>
      <c r="H13" s="125"/>
      <c r="I13" s="125"/>
      <c r="BA13" s="43"/>
      <c r="BB13" s="43"/>
      <c r="BC13" s="43"/>
      <c r="BD13" s="43"/>
      <c r="BE13" s="43"/>
    </row>
    <row r="14" spans="1:9" ht="13.5" thickBot="1">
      <c r="A14" s="82"/>
      <c r="B14" s="82"/>
      <c r="C14" s="82"/>
      <c r="D14" s="82"/>
      <c r="E14" s="82"/>
      <c r="F14" s="82"/>
      <c r="G14" s="82"/>
      <c r="H14" s="82"/>
      <c r="I14" s="82"/>
    </row>
    <row r="15" spans="1:9" ht="12.75">
      <c r="A15" s="76" t="s">
        <v>59</v>
      </c>
      <c r="B15" s="77"/>
      <c r="C15" s="77"/>
      <c r="D15" s="143"/>
      <c r="E15" s="144" t="s">
        <v>60</v>
      </c>
      <c r="F15" s="145" t="s">
        <v>61</v>
      </c>
      <c r="G15" s="146" t="s">
        <v>62</v>
      </c>
      <c r="H15" s="147"/>
      <c r="I15" s="148" t="s">
        <v>60</v>
      </c>
    </row>
    <row r="16" spans="1:53" ht="12.75">
      <c r="A16" s="67" t="s">
        <v>342</v>
      </c>
      <c r="B16" s="58"/>
      <c r="C16" s="58"/>
      <c r="D16" s="149"/>
      <c r="E16" s="150"/>
      <c r="F16" s="151"/>
      <c r="G16" s="152">
        <f>CHOOSE(BA16+1,HSV+PSV,HSV+PSV+Mont,HSV+PSV+Dodavka+Mont,HSV,PSV,Mont,Dodavka,Mont+Dodavka,0)</f>
        <v>0</v>
      </c>
      <c r="H16" s="153"/>
      <c r="I16" s="154">
        <f>E16+F16*G16/100</f>
        <v>0</v>
      </c>
      <c r="BA16">
        <v>0</v>
      </c>
    </row>
    <row r="17" spans="1:53" ht="12.75">
      <c r="A17" s="67" t="s">
        <v>343</v>
      </c>
      <c r="B17" s="58"/>
      <c r="C17" s="58"/>
      <c r="D17" s="149"/>
      <c r="E17" s="150"/>
      <c r="F17" s="151"/>
      <c r="G17" s="152">
        <f>CHOOSE(BA17+1,HSV+PSV,HSV+PSV+Mont,HSV+PSV+Dodavka+Mont,HSV,PSV,Mont,Dodavka,Mont+Dodavka,0)</f>
        <v>0</v>
      </c>
      <c r="H17" s="153"/>
      <c r="I17" s="154">
        <f>E17+F17*G17/100</f>
        <v>0</v>
      </c>
      <c r="BA17">
        <v>0</v>
      </c>
    </row>
    <row r="18" spans="1:53" ht="12.75">
      <c r="A18" s="67" t="s">
        <v>344</v>
      </c>
      <c r="B18" s="58"/>
      <c r="C18" s="58"/>
      <c r="D18" s="149"/>
      <c r="E18" s="150"/>
      <c r="F18" s="151"/>
      <c r="G18" s="152">
        <f>CHOOSE(BA18+1,HSV+PSV,HSV+PSV+Mont,HSV+PSV+Dodavka+Mont,HSV,PSV,Mont,Dodavka,Mont+Dodavka,0)</f>
        <v>0</v>
      </c>
      <c r="H18" s="153"/>
      <c r="I18" s="154">
        <f>E18+F18*G18/100</f>
        <v>0</v>
      </c>
      <c r="BA18">
        <v>0</v>
      </c>
    </row>
    <row r="19" spans="1:53" ht="12.75">
      <c r="A19" s="67" t="s">
        <v>345</v>
      </c>
      <c r="B19" s="58"/>
      <c r="C19" s="58"/>
      <c r="D19" s="149"/>
      <c r="E19" s="150"/>
      <c r="F19" s="151"/>
      <c r="G19" s="152">
        <f>CHOOSE(BA19+1,HSV+PSV,HSV+PSV+Mont,HSV+PSV+Dodavka+Mont,HSV,PSV,Mont,Dodavka,Mont+Dodavka,0)</f>
        <v>0</v>
      </c>
      <c r="H19" s="153"/>
      <c r="I19" s="154">
        <f>E19+F19*G19/100</f>
        <v>0</v>
      </c>
      <c r="BA19">
        <v>0</v>
      </c>
    </row>
    <row r="20" spans="1:53" ht="12.75">
      <c r="A20" s="67" t="s">
        <v>346</v>
      </c>
      <c r="B20" s="58"/>
      <c r="C20" s="58"/>
      <c r="D20" s="149"/>
      <c r="E20" s="150"/>
      <c r="F20" s="151"/>
      <c r="G20" s="152">
        <f>CHOOSE(BA20+1,HSV+PSV,HSV+PSV+Mont,HSV+PSV+Dodavka+Mont,HSV,PSV,Mont,Dodavka,Mont+Dodavka,0)</f>
        <v>0</v>
      </c>
      <c r="H20" s="153"/>
      <c r="I20" s="154">
        <f>E20+F20*G20/100</f>
        <v>0</v>
      </c>
      <c r="BA20">
        <v>1</v>
      </c>
    </row>
    <row r="21" spans="1:53" ht="12.75">
      <c r="A21" s="67" t="s">
        <v>347</v>
      </c>
      <c r="B21" s="58"/>
      <c r="C21" s="58"/>
      <c r="D21" s="149"/>
      <c r="E21" s="150"/>
      <c r="F21" s="151"/>
      <c r="G21" s="152">
        <f>CHOOSE(BA21+1,HSV+PSV,HSV+PSV+Mont,HSV+PSV+Dodavka+Mont,HSV,PSV,Mont,Dodavka,Mont+Dodavka,0)</f>
        <v>0</v>
      </c>
      <c r="H21" s="153"/>
      <c r="I21" s="154">
        <f>E21+F21*G21/100</f>
        <v>0</v>
      </c>
      <c r="BA21">
        <v>1</v>
      </c>
    </row>
    <row r="22" spans="1:53" ht="12.75">
      <c r="A22" s="67" t="s">
        <v>348</v>
      </c>
      <c r="B22" s="58"/>
      <c r="C22" s="58"/>
      <c r="D22" s="149"/>
      <c r="E22" s="150"/>
      <c r="F22" s="151"/>
      <c r="G22" s="152">
        <f>CHOOSE(BA22+1,HSV+PSV,HSV+PSV+Mont,HSV+PSV+Dodavka+Mont,HSV,PSV,Mont,Dodavka,Mont+Dodavka,0)</f>
        <v>0</v>
      </c>
      <c r="H22" s="153"/>
      <c r="I22" s="154">
        <f>E22+F22*G22/100</f>
        <v>0</v>
      </c>
      <c r="BA22">
        <v>2</v>
      </c>
    </row>
    <row r="23" spans="1:53" ht="12.75">
      <c r="A23" s="67" t="s">
        <v>349</v>
      </c>
      <c r="B23" s="58"/>
      <c r="C23" s="58"/>
      <c r="D23" s="149"/>
      <c r="E23" s="150"/>
      <c r="F23" s="151"/>
      <c r="G23" s="152">
        <f>CHOOSE(BA23+1,HSV+PSV,HSV+PSV+Mont,HSV+PSV+Dodavka+Mont,HSV,PSV,Mont,Dodavka,Mont+Dodavka,0)</f>
        <v>0</v>
      </c>
      <c r="H23" s="153"/>
      <c r="I23" s="154">
        <f>E23+F23*G23/100</f>
        <v>0</v>
      </c>
      <c r="BA23">
        <v>2</v>
      </c>
    </row>
    <row r="24" spans="1:9" ht="13.5" thickBot="1">
      <c r="A24" s="155"/>
      <c r="B24" s="156" t="s">
        <v>63</v>
      </c>
      <c r="C24" s="157"/>
      <c r="D24" s="158"/>
      <c r="E24" s="159"/>
      <c r="F24" s="160"/>
      <c r="G24" s="160"/>
      <c r="H24" s="161">
        <f>SUM(I16:I23)</f>
        <v>0</v>
      </c>
      <c r="I24" s="162"/>
    </row>
    <row r="26" spans="2:9" ht="12.75">
      <c r="B26" s="141"/>
      <c r="F26" s="163"/>
      <c r="G26" s="164"/>
      <c r="H26" s="164"/>
      <c r="I26" s="165"/>
    </row>
    <row r="27" spans="6:9" ht="12.75">
      <c r="F27" s="163"/>
      <c r="G27" s="164"/>
      <c r="H27" s="164"/>
      <c r="I27" s="165"/>
    </row>
    <row r="28" spans="6:9" ht="12.75">
      <c r="F28" s="163"/>
      <c r="G28" s="164"/>
      <c r="H28" s="164"/>
      <c r="I28" s="165"/>
    </row>
    <row r="29" spans="6:9" ht="12.75">
      <c r="F29" s="163"/>
      <c r="G29" s="164"/>
      <c r="H29" s="164"/>
      <c r="I29" s="165"/>
    </row>
    <row r="30" spans="6:9" ht="12.75">
      <c r="F30" s="163"/>
      <c r="G30" s="164"/>
      <c r="H30" s="164"/>
      <c r="I30" s="165"/>
    </row>
    <row r="31" spans="6:9" ht="12.75">
      <c r="F31" s="163"/>
      <c r="G31" s="164"/>
      <c r="H31" s="164"/>
      <c r="I31" s="165"/>
    </row>
    <row r="32" spans="6:9" ht="12.75"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</sheetData>
  <mergeCells count="4">
    <mergeCell ref="A1:B1"/>
    <mergeCell ref="A2:B2"/>
    <mergeCell ref="G2:I2"/>
    <mergeCell ref="H24:I2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84"/>
  <sheetViews>
    <sheetView showGridLines="0" showZeros="0" workbookViewId="0" topLeftCell="A1">
      <selection activeCell="A211" sqref="A211:IV213"/>
    </sheetView>
  </sheetViews>
  <sheetFormatPr defaultColWidth="9.00390625" defaultRowHeight="12.75"/>
  <cols>
    <col min="1" max="1" width="4.375" style="167" customWidth="1"/>
    <col min="2" max="2" width="11.625" style="167" customWidth="1"/>
    <col min="3" max="3" width="40.375" style="167" customWidth="1"/>
    <col min="4" max="4" width="5.625" style="167" customWidth="1"/>
    <col min="5" max="5" width="8.625" style="225" customWidth="1"/>
    <col min="6" max="6" width="9.875" style="167" customWidth="1"/>
    <col min="7" max="7" width="13.875" style="167" customWidth="1"/>
    <col min="8" max="11" width="9.125" style="167" customWidth="1"/>
    <col min="12" max="12" width="75.375" style="167" customWidth="1"/>
    <col min="13" max="13" width="45.25390625" style="167" customWidth="1"/>
    <col min="14" max="16384" width="9.125" style="167" customWidth="1"/>
  </cols>
  <sheetData>
    <row r="1" spans="1:7" ht="15.75">
      <c r="A1" s="166" t="s">
        <v>75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5" thickTop="1">
      <c r="A3" s="108" t="s">
        <v>48</v>
      </c>
      <c r="B3" s="109"/>
      <c r="C3" s="110" t="str">
        <f>CONCATENATE(cislostavby," ",nazevstavby)</f>
        <v>2017 Frýdl</v>
      </c>
      <c r="D3" s="172"/>
      <c r="E3" s="173" t="s">
        <v>64</v>
      </c>
      <c r="F3" s="174" t="str">
        <f>Rekapitulace!H1</f>
        <v>200917</v>
      </c>
      <c r="G3" s="175"/>
    </row>
    <row r="4" spans="1:7" ht="13.5" thickBot="1">
      <c r="A4" s="176" t="s">
        <v>50</v>
      </c>
      <c r="B4" s="117"/>
      <c r="C4" s="118" t="str">
        <f>CONCATENATE(cisloobjektu," ",nazevobjektu)</f>
        <v>20 Rekonstrukce el. spol.rozvodů SPC D9</v>
      </c>
      <c r="D4" s="177"/>
      <c r="E4" s="178" t="str">
        <f>Rekapitulace!G2</f>
        <v>Rekonstrukce elektro, společné prostory SPC D9</v>
      </c>
      <c r="F4" s="179"/>
      <c r="G4" s="180"/>
    </row>
    <row r="5" spans="1:7" ht="13.5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82</v>
      </c>
      <c r="C7" s="190" t="s">
        <v>83</v>
      </c>
      <c r="D7" s="191"/>
      <c r="E7" s="192"/>
      <c r="F7" s="192"/>
      <c r="G7" s="193"/>
      <c r="H7" s="194"/>
      <c r="I7" s="194"/>
      <c r="O7" s="195">
        <v>1</v>
      </c>
    </row>
    <row r="8" spans="1:104" ht="22.5">
      <c r="A8" s="196">
        <v>1</v>
      </c>
      <c r="B8" s="197" t="s">
        <v>84</v>
      </c>
      <c r="C8" s="198" t="s">
        <v>85</v>
      </c>
      <c r="D8" s="199" t="s">
        <v>86</v>
      </c>
      <c r="E8" s="200">
        <v>26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0.00867</v>
      </c>
    </row>
    <row r="9" spans="1:15" ht="12.75">
      <c r="A9" s="203"/>
      <c r="B9" s="204"/>
      <c r="C9" s="205" t="s">
        <v>87</v>
      </c>
      <c r="D9" s="206"/>
      <c r="E9" s="206"/>
      <c r="F9" s="206"/>
      <c r="G9" s="207"/>
      <c r="L9" s="208" t="s">
        <v>87</v>
      </c>
      <c r="O9" s="195">
        <v>3</v>
      </c>
    </row>
    <row r="10" spans="1:15" ht="12.75">
      <c r="A10" s="203"/>
      <c r="B10" s="209"/>
      <c r="C10" s="210" t="s">
        <v>88</v>
      </c>
      <c r="D10" s="211"/>
      <c r="E10" s="212">
        <v>16</v>
      </c>
      <c r="F10" s="213"/>
      <c r="G10" s="214"/>
      <c r="M10" s="208" t="s">
        <v>88</v>
      </c>
      <c r="O10" s="195"/>
    </row>
    <row r="11" spans="1:15" ht="12.75">
      <c r="A11" s="203"/>
      <c r="B11" s="209"/>
      <c r="C11" s="210" t="s">
        <v>89</v>
      </c>
      <c r="D11" s="211"/>
      <c r="E11" s="212">
        <v>10</v>
      </c>
      <c r="F11" s="213"/>
      <c r="G11" s="214"/>
      <c r="M11" s="208" t="s">
        <v>89</v>
      </c>
      <c r="O11" s="195"/>
    </row>
    <row r="12" spans="1:104" ht="12.75">
      <c r="A12" s="196">
        <v>2</v>
      </c>
      <c r="B12" s="197" t="s">
        <v>90</v>
      </c>
      <c r="C12" s="198" t="s">
        <v>91</v>
      </c>
      <c r="D12" s="199" t="s">
        <v>92</v>
      </c>
      <c r="E12" s="200">
        <v>520</v>
      </c>
      <c r="F12" s="200">
        <v>0</v>
      </c>
      <c r="G12" s="201">
        <f>E12*F12</f>
        <v>0</v>
      </c>
      <c r="O12" s="195">
        <v>2</v>
      </c>
      <c r="AA12" s="167">
        <v>1</v>
      </c>
      <c r="AB12" s="167">
        <v>1</v>
      </c>
      <c r="AC12" s="167">
        <v>1</v>
      </c>
      <c r="AZ12" s="167">
        <v>1</v>
      </c>
      <c r="BA12" s="167">
        <f>IF(AZ12=1,G12,0)</f>
        <v>0</v>
      </c>
      <c r="BB12" s="167">
        <f>IF(AZ12=2,G12,0)</f>
        <v>0</v>
      </c>
      <c r="BC12" s="167">
        <f>IF(AZ12=3,G12,0)</f>
        <v>0</v>
      </c>
      <c r="BD12" s="167">
        <f>IF(AZ12=4,G12,0)</f>
        <v>0</v>
      </c>
      <c r="BE12" s="167">
        <f>IF(AZ12=5,G12,0)</f>
        <v>0</v>
      </c>
      <c r="CA12" s="202">
        <v>1</v>
      </c>
      <c r="CB12" s="202">
        <v>1</v>
      </c>
      <c r="CZ12" s="167">
        <v>0.01205</v>
      </c>
    </row>
    <row r="13" spans="1:15" ht="12.75">
      <c r="A13" s="203"/>
      <c r="B13" s="204"/>
      <c r="C13" s="205" t="s">
        <v>93</v>
      </c>
      <c r="D13" s="206"/>
      <c r="E13" s="206"/>
      <c r="F13" s="206"/>
      <c r="G13" s="207"/>
      <c r="L13" s="208" t="s">
        <v>93</v>
      </c>
      <c r="O13" s="195">
        <v>3</v>
      </c>
    </row>
    <row r="14" spans="1:104" ht="12.75">
      <c r="A14" s="196">
        <v>3</v>
      </c>
      <c r="B14" s="197" t="s">
        <v>94</v>
      </c>
      <c r="C14" s="198" t="s">
        <v>95</v>
      </c>
      <c r="D14" s="199" t="s">
        <v>96</v>
      </c>
      <c r="E14" s="200">
        <v>25</v>
      </c>
      <c r="F14" s="200">
        <v>0</v>
      </c>
      <c r="G14" s="201">
        <f>E14*F14</f>
        <v>0</v>
      </c>
      <c r="O14" s="195">
        <v>2</v>
      </c>
      <c r="AA14" s="167">
        <v>1</v>
      </c>
      <c r="AB14" s="167">
        <v>1</v>
      </c>
      <c r="AC14" s="167">
        <v>1</v>
      </c>
      <c r="AZ14" s="167">
        <v>1</v>
      </c>
      <c r="BA14" s="167">
        <f>IF(AZ14=1,G14,0)</f>
        <v>0</v>
      </c>
      <c r="BB14" s="167">
        <f>IF(AZ14=2,G14,0)</f>
        <v>0</v>
      </c>
      <c r="BC14" s="167">
        <f>IF(AZ14=3,G14,0)</f>
        <v>0</v>
      </c>
      <c r="BD14" s="167">
        <f>IF(AZ14=4,G14,0)</f>
        <v>0</v>
      </c>
      <c r="BE14" s="167">
        <f>IF(AZ14=5,G14,0)</f>
        <v>0</v>
      </c>
      <c r="CA14" s="202">
        <v>1</v>
      </c>
      <c r="CB14" s="202">
        <v>1</v>
      </c>
      <c r="CZ14" s="167">
        <v>0</v>
      </c>
    </row>
    <row r="15" spans="1:57" ht="12.75">
      <c r="A15" s="215"/>
      <c r="B15" s="216" t="s">
        <v>73</v>
      </c>
      <c r="C15" s="217" t="str">
        <f>CONCATENATE(B7," ",C7)</f>
        <v>61 Upravy povrchů vnitřní</v>
      </c>
      <c r="D15" s="218"/>
      <c r="E15" s="219"/>
      <c r="F15" s="220"/>
      <c r="G15" s="221">
        <f>SUM(G7:G14)</f>
        <v>0</v>
      </c>
      <c r="O15" s="195">
        <v>4</v>
      </c>
      <c r="BA15" s="222">
        <f>SUM(BA7:BA14)</f>
        <v>0</v>
      </c>
      <c r="BB15" s="222">
        <f>SUM(BB7:BB14)</f>
        <v>0</v>
      </c>
      <c r="BC15" s="222">
        <f>SUM(BC7:BC14)</f>
        <v>0</v>
      </c>
      <c r="BD15" s="222">
        <f>SUM(BD7:BD14)</f>
        <v>0</v>
      </c>
      <c r="BE15" s="222">
        <f>SUM(BE7:BE14)</f>
        <v>0</v>
      </c>
    </row>
    <row r="16" spans="1:15" ht="12.75">
      <c r="A16" s="188" t="s">
        <v>72</v>
      </c>
      <c r="B16" s="189" t="s">
        <v>97</v>
      </c>
      <c r="C16" s="190" t="s">
        <v>98</v>
      </c>
      <c r="D16" s="191"/>
      <c r="E16" s="192"/>
      <c r="F16" s="192"/>
      <c r="G16" s="193"/>
      <c r="H16" s="194"/>
      <c r="I16" s="194"/>
      <c r="O16" s="195">
        <v>1</v>
      </c>
    </row>
    <row r="17" spans="1:104" ht="12.75">
      <c r="A17" s="196">
        <v>4</v>
      </c>
      <c r="B17" s="197" t="s">
        <v>99</v>
      </c>
      <c r="C17" s="198" t="s">
        <v>100</v>
      </c>
      <c r="D17" s="199" t="s">
        <v>92</v>
      </c>
      <c r="E17" s="200">
        <v>69</v>
      </c>
      <c r="F17" s="200">
        <v>0</v>
      </c>
      <c r="G17" s="201">
        <f>E17*F17</f>
        <v>0</v>
      </c>
      <c r="O17" s="195">
        <v>2</v>
      </c>
      <c r="AA17" s="167">
        <v>1</v>
      </c>
      <c r="AB17" s="167">
        <v>1</v>
      </c>
      <c r="AC17" s="167">
        <v>1</v>
      </c>
      <c r="AZ17" s="167">
        <v>1</v>
      </c>
      <c r="BA17" s="167">
        <f>IF(AZ17=1,G17,0)</f>
        <v>0</v>
      </c>
      <c r="BB17" s="167">
        <f>IF(AZ17=2,G17,0)</f>
        <v>0</v>
      </c>
      <c r="BC17" s="167">
        <f>IF(AZ17=3,G17,0)</f>
        <v>0</v>
      </c>
      <c r="BD17" s="167">
        <f>IF(AZ17=4,G17,0)</f>
        <v>0</v>
      </c>
      <c r="BE17" s="167">
        <f>IF(AZ17=5,G17,0)</f>
        <v>0</v>
      </c>
      <c r="CA17" s="202">
        <v>1</v>
      </c>
      <c r="CB17" s="202">
        <v>1</v>
      </c>
      <c r="CZ17" s="167">
        <v>0</v>
      </c>
    </row>
    <row r="18" spans="1:15" ht="12.75">
      <c r="A18" s="203"/>
      <c r="B18" s="204"/>
      <c r="C18" s="205" t="s">
        <v>101</v>
      </c>
      <c r="D18" s="206"/>
      <c r="E18" s="206"/>
      <c r="F18" s="206"/>
      <c r="G18" s="207"/>
      <c r="L18" s="208" t="s">
        <v>101</v>
      </c>
      <c r="O18" s="195">
        <v>3</v>
      </c>
    </row>
    <row r="19" spans="1:15" ht="12.75">
      <c r="A19" s="203"/>
      <c r="B19" s="209"/>
      <c r="C19" s="210" t="s">
        <v>102</v>
      </c>
      <c r="D19" s="211"/>
      <c r="E19" s="212">
        <v>13</v>
      </c>
      <c r="F19" s="213"/>
      <c r="G19" s="214"/>
      <c r="M19" s="208" t="s">
        <v>102</v>
      </c>
      <c r="O19" s="195"/>
    </row>
    <row r="20" spans="1:15" ht="12.75">
      <c r="A20" s="203"/>
      <c r="B20" s="209"/>
      <c r="C20" s="210" t="s">
        <v>103</v>
      </c>
      <c r="D20" s="211"/>
      <c r="E20" s="212">
        <v>56</v>
      </c>
      <c r="F20" s="213"/>
      <c r="G20" s="214"/>
      <c r="M20" s="208" t="s">
        <v>103</v>
      </c>
      <c r="O20" s="195"/>
    </row>
    <row r="21" spans="1:104" ht="12.75">
      <c r="A21" s="196">
        <v>5</v>
      </c>
      <c r="B21" s="197" t="s">
        <v>104</v>
      </c>
      <c r="C21" s="198" t="s">
        <v>105</v>
      </c>
      <c r="D21" s="199" t="s">
        <v>86</v>
      </c>
      <c r="E21" s="200">
        <v>16</v>
      </c>
      <c r="F21" s="200">
        <v>0</v>
      </c>
      <c r="G21" s="201">
        <f>E21*F21</f>
        <v>0</v>
      </c>
      <c r="O21" s="195">
        <v>2</v>
      </c>
      <c r="AA21" s="167">
        <v>1</v>
      </c>
      <c r="AB21" s="167">
        <v>1</v>
      </c>
      <c r="AC21" s="167">
        <v>1</v>
      </c>
      <c r="AZ21" s="167">
        <v>1</v>
      </c>
      <c r="BA21" s="167">
        <f>IF(AZ21=1,G21,0)</f>
        <v>0</v>
      </c>
      <c r="BB21" s="167">
        <f>IF(AZ21=2,G21,0)</f>
        <v>0</v>
      </c>
      <c r="BC21" s="167">
        <f>IF(AZ21=3,G21,0)</f>
        <v>0</v>
      </c>
      <c r="BD21" s="167">
        <f>IF(AZ21=4,G21,0)</f>
        <v>0</v>
      </c>
      <c r="BE21" s="167">
        <f>IF(AZ21=5,G21,0)</f>
        <v>0</v>
      </c>
      <c r="CA21" s="202">
        <v>1</v>
      </c>
      <c r="CB21" s="202">
        <v>1</v>
      </c>
      <c r="CZ21" s="167">
        <v>0.00133</v>
      </c>
    </row>
    <row r="22" spans="1:15" ht="12.75">
      <c r="A22" s="203"/>
      <c r="B22" s="204"/>
      <c r="C22" s="205" t="s">
        <v>106</v>
      </c>
      <c r="D22" s="206"/>
      <c r="E22" s="206"/>
      <c r="F22" s="206"/>
      <c r="G22" s="207"/>
      <c r="L22" s="208" t="s">
        <v>106</v>
      </c>
      <c r="O22" s="195">
        <v>3</v>
      </c>
    </row>
    <row r="23" spans="1:15" ht="12.75">
      <c r="A23" s="203"/>
      <c r="B23" s="209"/>
      <c r="C23" s="210" t="s">
        <v>107</v>
      </c>
      <c r="D23" s="211"/>
      <c r="E23" s="212">
        <v>7</v>
      </c>
      <c r="F23" s="213"/>
      <c r="G23" s="214"/>
      <c r="M23" s="208" t="s">
        <v>107</v>
      </c>
      <c r="O23" s="195"/>
    </row>
    <row r="24" spans="1:15" ht="12.75">
      <c r="A24" s="203"/>
      <c r="B24" s="209"/>
      <c r="C24" s="210" t="s">
        <v>108</v>
      </c>
      <c r="D24" s="211"/>
      <c r="E24" s="212">
        <v>1</v>
      </c>
      <c r="F24" s="213"/>
      <c r="G24" s="214"/>
      <c r="M24" s="208" t="s">
        <v>108</v>
      </c>
      <c r="O24" s="195"/>
    </row>
    <row r="25" spans="1:15" ht="12.75">
      <c r="A25" s="203"/>
      <c r="B25" s="209"/>
      <c r="C25" s="210" t="s">
        <v>109</v>
      </c>
      <c r="D25" s="211"/>
      <c r="E25" s="212">
        <v>8</v>
      </c>
      <c r="F25" s="213"/>
      <c r="G25" s="214"/>
      <c r="M25" s="208" t="s">
        <v>109</v>
      </c>
      <c r="O25" s="195"/>
    </row>
    <row r="26" spans="1:104" ht="12.75">
      <c r="A26" s="196">
        <v>6</v>
      </c>
      <c r="B26" s="197" t="s">
        <v>110</v>
      </c>
      <c r="C26" s="198" t="s">
        <v>111</v>
      </c>
      <c r="D26" s="199" t="s">
        <v>86</v>
      </c>
      <c r="E26" s="200">
        <v>62</v>
      </c>
      <c r="F26" s="200">
        <v>0</v>
      </c>
      <c r="G26" s="201">
        <f>E26*F26</f>
        <v>0</v>
      </c>
      <c r="O26" s="195">
        <v>2</v>
      </c>
      <c r="AA26" s="167">
        <v>1</v>
      </c>
      <c r="AB26" s="167">
        <v>1</v>
      </c>
      <c r="AC26" s="167">
        <v>1</v>
      </c>
      <c r="AZ26" s="167">
        <v>1</v>
      </c>
      <c r="BA26" s="167">
        <f>IF(AZ26=1,G26,0)</f>
        <v>0</v>
      </c>
      <c r="BB26" s="167">
        <f>IF(AZ26=2,G26,0)</f>
        <v>0</v>
      </c>
      <c r="BC26" s="167">
        <f>IF(AZ26=3,G26,0)</f>
        <v>0</v>
      </c>
      <c r="BD26" s="167">
        <f>IF(AZ26=4,G26,0)</f>
        <v>0</v>
      </c>
      <c r="BE26" s="167">
        <f>IF(AZ26=5,G26,0)</f>
        <v>0</v>
      </c>
      <c r="CA26" s="202">
        <v>1</v>
      </c>
      <c r="CB26" s="202">
        <v>1</v>
      </c>
      <c r="CZ26" s="167">
        <v>0.0009</v>
      </c>
    </row>
    <row r="27" spans="1:15" ht="12.75">
      <c r="A27" s="203"/>
      <c r="B27" s="204"/>
      <c r="C27" s="205" t="s">
        <v>112</v>
      </c>
      <c r="D27" s="206"/>
      <c r="E27" s="206"/>
      <c r="F27" s="206"/>
      <c r="G27" s="207"/>
      <c r="L27" s="208" t="s">
        <v>112</v>
      </c>
      <c r="O27" s="195">
        <v>3</v>
      </c>
    </row>
    <row r="28" spans="1:104" ht="12.75">
      <c r="A28" s="196">
        <v>7</v>
      </c>
      <c r="B28" s="197" t="s">
        <v>113</v>
      </c>
      <c r="C28" s="198" t="s">
        <v>114</v>
      </c>
      <c r="D28" s="199" t="s">
        <v>92</v>
      </c>
      <c r="E28" s="200">
        <v>285</v>
      </c>
      <c r="F28" s="200">
        <v>0</v>
      </c>
      <c r="G28" s="201">
        <f>E28*F28</f>
        <v>0</v>
      </c>
      <c r="O28" s="195">
        <v>2</v>
      </c>
      <c r="AA28" s="167">
        <v>1</v>
      </c>
      <c r="AB28" s="167">
        <v>1</v>
      </c>
      <c r="AC28" s="167">
        <v>1</v>
      </c>
      <c r="AZ28" s="167">
        <v>1</v>
      </c>
      <c r="BA28" s="167">
        <f>IF(AZ28=1,G28,0)</f>
        <v>0</v>
      </c>
      <c r="BB28" s="167">
        <f>IF(AZ28=2,G28,0)</f>
        <v>0</v>
      </c>
      <c r="BC28" s="167">
        <f>IF(AZ28=3,G28,0)</f>
        <v>0</v>
      </c>
      <c r="BD28" s="167">
        <f>IF(AZ28=4,G28,0)</f>
        <v>0</v>
      </c>
      <c r="BE28" s="167">
        <f>IF(AZ28=5,G28,0)</f>
        <v>0</v>
      </c>
      <c r="CA28" s="202">
        <v>1</v>
      </c>
      <c r="CB28" s="202">
        <v>1</v>
      </c>
      <c r="CZ28" s="167">
        <v>0.00049</v>
      </c>
    </row>
    <row r="29" spans="1:15" ht="12.75">
      <c r="A29" s="203"/>
      <c r="B29" s="204"/>
      <c r="C29" s="205" t="s">
        <v>115</v>
      </c>
      <c r="D29" s="206"/>
      <c r="E29" s="206"/>
      <c r="F29" s="206"/>
      <c r="G29" s="207"/>
      <c r="L29" s="208" t="s">
        <v>115</v>
      </c>
      <c r="O29" s="195">
        <v>3</v>
      </c>
    </row>
    <row r="30" spans="1:15" ht="12.75">
      <c r="A30" s="203"/>
      <c r="B30" s="209"/>
      <c r="C30" s="210" t="s">
        <v>116</v>
      </c>
      <c r="D30" s="211"/>
      <c r="E30" s="212">
        <v>40</v>
      </c>
      <c r="F30" s="213"/>
      <c r="G30" s="214"/>
      <c r="M30" s="208" t="s">
        <v>116</v>
      </c>
      <c r="O30" s="195"/>
    </row>
    <row r="31" spans="1:15" ht="12.75">
      <c r="A31" s="203"/>
      <c r="B31" s="209"/>
      <c r="C31" s="210" t="s">
        <v>117</v>
      </c>
      <c r="D31" s="211"/>
      <c r="E31" s="212">
        <v>245</v>
      </c>
      <c r="F31" s="213"/>
      <c r="G31" s="214"/>
      <c r="M31" s="208" t="s">
        <v>117</v>
      </c>
      <c r="O31" s="195"/>
    </row>
    <row r="32" spans="1:104" ht="12.75">
      <c r="A32" s="196">
        <v>8</v>
      </c>
      <c r="B32" s="197" t="s">
        <v>118</v>
      </c>
      <c r="C32" s="198" t="s">
        <v>119</v>
      </c>
      <c r="D32" s="199" t="s">
        <v>92</v>
      </c>
      <c r="E32" s="200">
        <v>302</v>
      </c>
      <c r="F32" s="200">
        <v>0</v>
      </c>
      <c r="G32" s="201">
        <f>E32*F32</f>
        <v>0</v>
      </c>
      <c r="O32" s="195">
        <v>2</v>
      </c>
      <c r="AA32" s="167">
        <v>1</v>
      </c>
      <c r="AB32" s="167">
        <v>1</v>
      </c>
      <c r="AC32" s="167">
        <v>1</v>
      </c>
      <c r="AZ32" s="167">
        <v>1</v>
      </c>
      <c r="BA32" s="167">
        <f>IF(AZ32=1,G32,0)</f>
        <v>0</v>
      </c>
      <c r="BB32" s="167">
        <f>IF(AZ32=2,G32,0)</f>
        <v>0</v>
      </c>
      <c r="BC32" s="167">
        <f>IF(AZ32=3,G32,0)</f>
        <v>0</v>
      </c>
      <c r="BD32" s="167">
        <f>IF(AZ32=4,G32,0)</f>
        <v>0</v>
      </c>
      <c r="BE32" s="167">
        <f>IF(AZ32=5,G32,0)</f>
        <v>0</v>
      </c>
      <c r="CA32" s="202">
        <v>1</v>
      </c>
      <c r="CB32" s="202">
        <v>1</v>
      </c>
      <c r="CZ32" s="167">
        <v>0.00049</v>
      </c>
    </row>
    <row r="33" spans="1:15" ht="12.75">
      <c r="A33" s="203"/>
      <c r="B33" s="204"/>
      <c r="C33" s="205" t="s">
        <v>120</v>
      </c>
      <c r="D33" s="206"/>
      <c r="E33" s="206"/>
      <c r="F33" s="206"/>
      <c r="G33" s="207"/>
      <c r="L33" s="208" t="s">
        <v>120</v>
      </c>
      <c r="O33" s="195">
        <v>3</v>
      </c>
    </row>
    <row r="34" spans="1:15" ht="12.75">
      <c r="A34" s="203"/>
      <c r="B34" s="209"/>
      <c r="C34" s="210" t="s">
        <v>121</v>
      </c>
      <c r="D34" s="211"/>
      <c r="E34" s="212">
        <v>84</v>
      </c>
      <c r="F34" s="213"/>
      <c r="G34" s="214"/>
      <c r="M34" s="208" t="s">
        <v>121</v>
      </c>
      <c r="O34" s="195"/>
    </row>
    <row r="35" spans="1:15" ht="12.75">
      <c r="A35" s="203"/>
      <c r="B35" s="209"/>
      <c r="C35" s="210" t="s">
        <v>122</v>
      </c>
      <c r="D35" s="211"/>
      <c r="E35" s="212">
        <v>38</v>
      </c>
      <c r="F35" s="213"/>
      <c r="G35" s="214"/>
      <c r="M35" s="208" t="s">
        <v>122</v>
      </c>
      <c r="O35" s="195"/>
    </row>
    <row r="36" spans="1:15" ht="12.75">
      <c r="A36" s="203"/>
      <c r="B36" s="209"/>
      <c r="C36" s="210" t="s">
        <v>123</v>
      </c>
      <c r="D36" s="211"/>
      <c r="E36" s="212">
        <v>180</v>
      </c>
      <c r="F36" s="213"/>
      <c r="G36" s="214"/>
      <c r="M36" s="208" t="s">
        <v>123</v>
      </c>
      <c r="O36" s="195"/>
    </row>
    <row r="37" spans="1:104" ht="22.5">
      <c r="A37" s="196">
        <v>9</v>
      </c>
      <c r="B37" s="197" t="s">
        <v>124</v>
      </c>
      <c r="C37" s="198" t="s">
        <v>125</v>
      </c>
      <c r="D37" s="199" t="s">
        <v>126</v>
      </c>
      <c r="E37" s="200">
        <v>0.4</v>
      </c>
      <c r="F37" s="200">
        <v>0</v>
      </c>
      <c r="G37" s="201">
        <f>E37*F37</f>
        <v>0</v>
      </c>
      <c r="O37" s="195">
        <v>2</v>
      </c>
      <c r="AA37" s="167">
        <v>1</v>
      </c>
      <c r="AB37" s="167">
        <v>3</v>
      </c>
      <c r="AC37" s="167">
        <v>3</v>
      </c>
      <c r="AZ37" s="167">
        <v>1</v>
      </c>
      <c r="BA37" s="167">
        <f>IF(AZ37=1,G37,0)</f>
        <v>0</v>
      </c>
      <c r="BB37" s="167">
        <f>IF(AZ37=2,G37,0)</f>
        <v>0</v>
      </c>
      <c r="BC37" s="167">
        <f>IF(AZ37=3,G37,0)</f>
        <v>0</v>
      </c>
      <c r="BD37" s="167">
        <f>IF(AZ37=4,G37,0)</f>
        <v>0</v>
      </c>
      <c r="BE37" s="167">
        <f>IF(AZ37=5,G37,0)</f>
        <v>0</v>
      </c>
      <c r="CA37" s="202">
        <v>1</v>
      </c>
      <c r="CB37" s="202">
        <v>3</v>
      </c>
      <c r="CZ37" s="167">
        <v>0</v>
      </c>
    </row>
    <row r="38" spans="1:57" ht="12.75">
      <c r="A38" s="215"/>
      <c r="B38" s="216" t="s">
        <v>73</v>
      </c>
      <c r="C38" s="217" t="str">
        <f>CONCATENATE(B16," ",C16)</f>
        <v>97 Prorážení otvorů</v>
      </c>
      <c r="D38" s="218"/>
      <c r="E38" s="219"/>
      <c r="F38" s="220"/>
      <c r="G38" s="221">
        <f>SUM(G16:G37)</f>
        <v>0</v>
      </c>
      <c r="O38" s="195">
        <v>4</v>
      </c>
      <c r="BA38" s="222">
        <f>SUM(BA16:BA37)</f>
        <v>0</v>
      </c>
      <c r="BB38" s="222">
        <f>SUM(BB16:BB37)</f>
        <v>0</v>
      </c>
      <c r="BC38" s="222">
        <f>SUM(BC16:BC37)</f>
        <v>0</v>
      </c>
      <c r="BD38" s="222">
        <f>SUM(BD16:BD37)</f>
        <v>0</v>
      </c>
      <c r="BE38" s="222">
        <f>SUM(BE16:BE37)</f>
        <v>0</v>
      </c>
    </row>
    <row r="39" spans="1:15" ht="12.75">
      <c r="A39" s="188" t="s">
        <v>72</v>
      </c>
      <c r="B39" s="189" t="s">
        <v>127</v>
      </c>
      <c r="C39" s="190" t="s">
        <v>128</v>
      </c>
      <c r="D39" s="191"/>
      <c r="E39" s="192"/>
      <c r="F39" s="192"/>
      <c r="G39" s="193"/>
      <c r="H39" s="194"/>
      <c r="I39" s="194"/>
      <c r="O39" s="195">
        <v>1</v>
      </c>
    </row>
    <row r="40" spans="1:104" ht="22.5">
      <c r="A40" s="196">
        <v>10</v>
      </c>
      <c r="B40" s="197" t="s">
        <v>129</v>
      </c>
      <c r="C40" s="198" t="s">
        <v>130</v>
      </c>
      <c r="D40" s="199" t="s">
        <v>96</v>
      </c>
      <c r="E40" s="200">
        <v>123</v>
      </c>
      <c r="F40" s="200">
        <v>0</v>
      </c>
      <c r="G40" s="201">
        <f>E40*F40</f>
        <v>0</v>
      </c>
      <c r="O40" s="195">
        <v>2</v>
      </c>
      <c r="AA40" s="167">
        <v>1</v>
      </c>
      <c r="AB40" s="167">
        <v>7</v>
      </c>
      <c r="AC40" s="167">
        <v>7</v>
      </c>
      <c r="AZ40" s="167">
        <v>2</v>
      </c>
      <c r="BA40" s="167">
        <f>IF(AZ40=1,G40,0)</f>
        <v>0</v>
      </c>
      <c r="BB40" s="167">
        <f>IF(AZ40=2,G40,0)</f>
        <v>0</v>
      </c>
      <c r="BC40" s="167">
        <f>IF(AZ40=3,G40,0)</f>
        <v>0</v>
      </c>
      <c r="BD40" s="167">
        <f>IF(AZ40=4,G40,0)</f>
        <v>0</v>
      </c>
      <c r="BE40" s="167">
        <f>IF(AZ40=5,G40,0)</f>
        <v>0</v>
      </c>
      <c r="CA40" s="202">
        <v>1</v>
      </c>
      <c r="CB40" s="202">
        <v>7</v>
      </c>
      <c r="CZ40" s="167">
        <v>7E-05</v>
      </c>
    </row>
    <row r="41" spans="1:15" ht="12.75">
      <c r="A41" s="203"/>
      <c r="B41" s="204"/>
      <c r="C41" s="205" t="s">
        <v>131</v>
      </c>
      <c r="D41" s="206"/>
      <c r="E41" s="206"/>
      <c r="F41" s="206"/>
      <c r="G41" s="207"/>
      <c r="L41" s="208" t="s">
        <v>131</v>
      </c>
      <c r="O41" s="195">
        <v>3</v>
      </c>
    </row>
    <row r="42" spans="1:15" ht="12.75">
      <c r="A42" s="203"/>
      <c r="B42" s="209"/>
      <c r="C42" s="210" t="s">
        <v>132</v>
      </c>
      <c r="D42" s="211"/>
      <c r="E42" s="212">
        <v>18</v>
      </c>
      <c r="F42" s="213"/>
      <c r="G42" s="214"/>
      <c r="M42" s="208" t="s">
        <v>132</v>
      </c>
      <c r="O42" s="195"/>
    </row>
    <row r="43" spans="1:15" ht="12.75">
      <c r="A43" s="203"/>
      <c r="B43" s="209"/>
      <c r="C43" s="210" t="s">
        <v>133</v>
      </c>
      <c r="D43" s="211"/>
      <c r="E43" s="212">
        <v>105</v>
      </c>
      <c r="F43" s="213"/>
      <c r="G43" s="214"/>
      <c r="M43" s="208" t="s">
        <v>133</v>
      </c>
      <c r="O43" s="195"/>
    </row>
    <row r="44" spans="1:104" ht="12.75">
      <c r="A44" s="196">
        <v>11</v>
      </c>
      <c r="B44" s="197" t="s">
        <v>134</v>
      </c>
      <c r="C44" s="198" t="s">
        <v>135</v>
      </c>
      <c r="D44" s="199" t="s">
        <v>96</v>
      </c>
      <c r="E44" s="200">
        <v>3510</v>
      </c>
      <c r="F44" s="200">
        <v>0</v>
      </c>
      <c r="G44" s="201">
        <f>E44*F44</f>
        <v>0</v>
      </c>
      <c r="O44" s="195">
        <v>2</v>
      </c>
      <c r="AA44" s="167">
        <v>1</v>
      </c>
      <c r="AB44" s="167">
        <v>7</v>
      </c>
      <c r="AC44" s="167">
        <v>7</v>
      </c>
      <c r="AZ44" s="167">
        <v>2</v>
      </c>
      <c r="BA44" s="167">
        <f>IF(AZ44=1,G44,0)</f>
        <v>0</v>
      </c>
      <c r="BB44" s="167">
        <f>IF(AZ44=2,G44,0)</f>
        <v>0</v>
      </c>
      <c r="BC44" s="167">
        <f>IF(AZ44=3,G44,0)</f>
        <v>0</v>
      </c>
      <c r="BD44" s="167">
        <f>IF(AZ44=4,G44,0)</f>
        <v>0</v>
      </c>
      <c r="BE44" s="167">
        <f>IF(AZ44=5,G44,0)</f>
        <v>0</v>
      </c>
      <c r="CA44" s="202">
        <v>1</v>
      </c>
      <c r="CB44" s="202">
        <v>7</v>
      </c>
      <c r="CZ44" s="167">
        <v>0.00014</v>
      </c>
    </row>
    <row r="45" spans="1:15" ht="12.75">
      <c r="A45" s="203"/>
      <c r="B45" s="209"/>
      <c r="C45" s="210" t="s">
        <v>136</v>
      </c>
      <c r="D45" s="211"/>
      <c r="E45" s="212">
        <v>1340</v>
      </c>
      <c r="F45" s="213"/>
      <c r="G45" s="214"/>
      <c r="M45" s="208" t="s">
        <v>136</v>
      </c>
      <c r="O45" s="195"/>
    </row>
    <row r="46" spans="1:15" ht="12.75">
      <c r="A46" s="203"/>
      <c r="B46" s="209"/>
      <c r="C46" s="210" t="s">
        <v>137</v>
      </c>
      <c r="D46" s="211"/>
      <c r="E46" s="212">
        <v>2170</v>
      </c>
      <c r="F46" s="213"/>
      <c r="G46" s="214"/>
      <c r="M46" s="208" t="s">
        <v>137</v>
      </c>
      <c r="O46" s="195"/>
    </row>
    <row r="47" spans="1:104" ht="12.75">
      <c r="A47" s="196">
        <v>12</v>
      </c>
      <c r="B47" s="197" t="s">
        <v>138</v>
      </c>
      <c r="C47" s="198" t="s">
        <v>139</v>
      </c>
      <c r="D47" s="199" t="s">
        <v>140</v>
      </c>
      <c r="E47" s="200">
        <v>40</v>
      </c>
      <c r="F47" s="200">
        <v>0</v>
      </c>
      <c r="G47" s="201">
        <f>E47*F47</f>
        <v>0</v>
      </c>
      <c r="O47" s="195">
        <v>2</v>
      </c>
      <c r="AA47" s="167">
        <v>3</v>
      </c>
      <c r="AB47" s="167">
        <v>7</v>
      </c>
      <c r="AC47" s="167">
        <v>24662007</v>
      </c>
      <c r="AZ47" s="167">
        <v>2</v>
      </c>
      <c r="BA47" s="167">
        <f>IF(AZ47=1,G47,0)</f>
        <v>0</v>
      </c>
      <c r="BB47" s="167">
        <f>IF(AZ47=2,G47,0)</f>
        <v>0</v>
      </c>
      <c r="BC47" s="167">
        <f>IF(AZ47=3,G47,0)</f>
        <v>0</v>
      </c>
      <c r="BD47" s="167">
        <f>IF(AZ47=4,G47,0)</f>
        <v>0</v>
      </c>
      <c r="BE47" s="167">
        <f>IF(AZ47=5,G47,0)</f>
        <v>0</v>
      </c>
      <c r="CA47" s="202">
        <v>3</v>
      </c>
      <c r="CB47" s="202">
        <v>7</v>
      </c>
      <c r="CZ47" s="167">
        <v>0.001</v>
      </c>
    </row>
    <row r="48" spans="1:104" ht="12.75">
      <c r="A48" s="196">
        <v>13</v>
      </c>
      <c r="B48" s="197" t="s">
        <v>141</v>
      </c>
      <c r="C48" s="198" t="s">
        <v>142</v>
      </c>
      <c r="D48" s="199" t="s">
        <v>143</v>
      </c>
      <c r="E48" s="200">
        <v>12</v>
      </c>
      <c r="F48" s="200">
        <v>0</v>
      </c>
      <c r="G48" s="201">
        <f>E48*F48</f>
        <v>0</v>
      </c>
      <c r="O48" s="195">
        <v>2</v>
      </c>
      <c r="AA48" s="167">
        <v>3</v>
      </c>
      <c r="AB48" s="167">
        <v>7</v>
      </c>
      <c r="AC48" s="167" t="s">
        <v>141</v>
      </c>
      <c r="AZ48" s="167">
        <v>2</v>
      </c>
      <c r="BA48" s="167">
        <f>IF(AZ48=1,G48,0)</f>
        <v>0</v>
      </c>
      <c r="BB48" s="167">
        <f>IF(AZ48=2,G48,0)</f>
        <v>0</v>
      </c>
      <c r="BC48" s="167">
        <f>IF(AZ48=3,G48,0)</f>
        <v>0</v>
      </c>
      <c r="BD48" s="167">
        <f>IF(AZ48=4,G48,0)</f>
        <v>0</v>
      </c>
      <c r="BE48" s="167">
        <f>IF(AZ48=5,G48,0)</f>
        <v>0</v>
      </c>
      <c r="CA48" s="202">
        <v>3</v>
      </c>
      <c r="CB48" s="202">
        <v>7</v>
      </c>
      <c r="CZ48" s="167">
        <v>0.001</v>
      </c>
    </row>
    <row r="49" spans="1:15" ht="12.75">
      <c r="A49" s="203"/>
      <c r="B49" s="204"/>
      <c r="C49" s="205" t="s">
        <v>144</v>
      </c>
      <c r="D49" s="206"/>
      <c r="E49" s="206"/>
      <c r="F49" s="206"/>
      <c r="G49" s="207"/>
      <c r="L49" s="208" t="s">
        <v>144</v>
      </c>
      <c r="O49" s="195">
        <v>3</v>
      </c>
    </row>
    <row r="50" spans="1:57" ht="12.75">
      <c r="A50" s="215"/>
      <c r="B50" s="216" t="s">
        <v>73</v>
      </c>
      <c r="C50" s="217" t="str">
        <f>CONCATENATE(B39," ",C39)</f>
        <v>784 Malby</v>
      </c>
      <c r="D50" s="218"/>
      <c r="E50" s="219"/>
      <c r="F50" s="220"/>
      <c r="G50" s="221">
        <f>SUM(G39:G49)</f>
        <v>0</v>
      </c>
      <c r="O50" s="195">
        <v>4</v>
      </c>
      <c r="BA50" s="222">
        <f>SUM(BA39:BA49)</f>
        <v>0</v>
      </c>
      <c r="BB50" s="222">
        <f>SUM(BB39:BB49)</f>
        <v>0</v>
      </c>
      <c r="BC50" s="222">
        <f>SUM(BC39:BC49)</f>
        <v>0</v>
      </c>
      <c r="BD50" s="222">
        <f>SUM(BD39:BD49)</f>
        <v>0</v>
      </c>
      <c r="BE50" s="222">
        <f>SUM(BE39:BE49)</f>
        <v>0</v>
      </c>
    </row>
    <row r="51" spans="1:15" ht="12.75">
      <c r="A51" s="188" t="s">
        <v>72</v>
      </c>
      <c r="B51" s="189" t="s">
        <v>145</v>
      </c>
      <c r="C51" s="190" t="s">
        <v>146</v>
      </c>
      <c r="D51" s="191"/>
      <c r="E51" s="192"/>
      <c r="F51" s="192"/>
      <c r="G51" s="193"/>
      <c r="H51" s="194"/>
      <c r="I51" s="194"/>
      <c r="O51" s="195">
        <v>1</v>
      </c>
    </row>
    <row r="52" spans="1:104" ht="22.5">
      <c r="A52" s="196">
        <v>14</v>
      </c>
      <c r="B52" s="197" t="s">
        <v>147</v>
      </c>
      <c r="C52" s="198" t="s">
        <v>148</v>
      </c>
      <c r="D52" s="199" t="s">
        <v>92</v>
      </c>
      <c r="E52" s="200">
        <v>45</v>
      </c>
      <c r="F52" s="200">
        <v>0</v>
      </c>
      <c r="G52" s="201">
        <f>E52*F52</f>
        <v>0</v>
      </c>
      <c r="O52" s="195">
        <v>2</v>
      </c>
      <c r="AA52" s="167">
        <v>1</v>
      </c>
      <c r="AB52" s="167">
        <v>9</v>
      </c>
      <c r="AC52" s="167">
        <v>9</v>
      </c>
      <c r="AZ52" s="167">
        <v>4</v>
      </c>
      <c r="BA52" s="167">
        <f>IF(AZ52=1,G52,0)</f>
        <v>0</v>
      </c>
      <c r="BB52" s="167">
        <f>IF(AZ52=2,G52,0)</f>
        <v>0</v>
      </c>
      <c r="BC52" s="167">
        <f>IF(AZ52=3,G52,0)</f>
        <v>0</v>
      </c>
      <c r="BD52" s="167">
        <f>IF(AZ52=4,G52,0)</f>
        <v>0</v>
      </c>
      <c r="BE52" s="167">
        <f>IF(AZ52=5,G52,0)</f>
        <v>0</v>
      </c>
      <c r="CA52" s="202">
        <v>1</v>
      </c>
      <c r="CB52" s="202">
        <v>9</v>
      </c>
      <c r="CZ52" s="167">
        <v>3E-05</v>
      </c>
    </row>
    <row r="53" spans="1:15" ht="12.75">
      <c r="A53" s="203"/>
      <c r="B53" s="204"/>
      <c r="C53" s="205" t="s">
        <v>149</v>
      </c>
      <c r="D53" s="206"/>
      <c r="E53" s="206"/>
      <c r="F53" s="206"/>
      <c r="G53" s="207"/>
      <c r="L53" s="208" t="s">
        <v>149</v>
      </c>
      <c r="O53" s="195">
        <v>3</v>
      </c>
    </row>
    <row r="54" spans="1:15" ht="12.75">
      <c r="A54" s="203"/>
      <c r="B54" s="209"/>
      <c r="C54" s="210" t="s">
        <v>150</v>
      </c>
      <c r="D54" s="211"/>
      <c r="E54" s="212">
        <v>40</v>
      </c>
      <c r="F54" s="213"/>
      <c r="G54" s="214"/>
      <c r="M54" s="208" t="s">
        <v>150</v>
      </c>
      <c r="O54" s="195"/>
    </row>
    <row r="55" spans="1:15" ht="12.75">
      <c r="A55" s="203"/>
      <c r="B55" s="209"/>
      <c r="C55" s="210" t="s">
        <v>151</v>
      </c>
      <c r="D55" s="211"/>
      <c r="E55" s="212">
        <v>5</v>
      </c>
      <c r="F55" s="213"/>
      <c r="G55" s="214"/>
      <c r="M55" s="208" t="s">
        <v>151</v>
      </c>
      <c r="O55" s="195"/>
    </row>
    <row r="56" spans="1:104" ht="22.5">
      <c r="A56" s="196">
        <v>15</v>
      </c>
      <c r="B56" s="197" t="s">
        <v>152</v>
      </c>
      <c r="C56" s="198" t="s">
        <v>153</v>
      </c>
      <c r="D56" s="199" t="s">
        <v>92</v>
      </c>
      <c r="E56" s="200">
        <v>33</v>
      </c>
      <c r="F56" s="200">
        <v>0</v>
      </c>
      <c r="G56" s="201">
        <f>E56*F56</f>
        <v>0</v>
      </c>
      <c r="O56" s="195">
        <v>2</v>
      </c>
      <c r="AA56" s="167">
        <v>1</v>
      </c>
      <c r="AB56" s="167">
        <v>9</v>
      </c>
      <c r="AC56" s="167">
        <v>9</v>
      </c>
      <c r="AZ56" s="167">
        <v>4</v>
      </c>
      <c r="BA56" s="167">
        <f>IF(AZ56=1,G56,0)</f>
        <v>0</v>
      </c>
      <c r="BB56" s="167">
        <f>IF(AZ56=2,G56,0)</f>
        <v>0</v>
      </c>
      <c r="BC56" s="167">
        <f>IF(AZ56=3,G56,0)</f>
        <v>0</v>
      </c>
      <c r="BD56" s="167">
        <f>IF(AZ56=4,G56,0)</f>
        <v>0</v>
      </c>
      <c r="BE56" s="167">
        <f>IF(AZ56=5,G56,0)</f>
        <v>0</v>
      </c>
      <c r="CA56" s="202">
        <v>1</v>
      </c>
      <c r="CB56" s="202">
        <v>9</v>
      </c>
      <c r="CZ56" s="167">
        <v>0.00017</v>
      </c>
    </row>
    <row r="57" spans="1:15" ht="12.75">
      <c r="A57" s="203"/>
      <c r="B57" s="204"/>
      <c r="C57" s="205" t="s">
        <v>154</v>
      </c>
      <c r="D57" s="206"/>
      <c r="E57" s="206"/>
      <c r="F57" s="206"/>
      <c r="G57" s="207"/>
      <c r="L57" s="208" t="s">
        <v>154</v>
      </c>
      <c r="O57" s="195">
        <v>3</v>
      </c>
    </row>
    <row r="58" spans="1:15" ht="12.75">
      <c r="A58" s="203"/>
      <c r="B58" s="209"/>
      <c r="C58" s="210" t="s">
        <v>155</v>
      </c>
      <c r="D58" s="211"/>
      <c r="E58" s="212">
        <v>28</v>
      </c>
      <c r="F58" s="213"/>
      <c r="G58" s="214"/>
      <c r="M58" s="208" t="s">
        <v>155</v>
      </c>
      <c r="O58" s="195"/>
    </row>
    <row r="59" spans="1:15" ht="12.75">
      <c r="A59" s="203"/>
      <c r="B59" s="209"/>
      <c r="C59" s="210" t="s">
        <v>151</v>
      </c>
      <c r="D59" s="211"/>
      <c r="E59" s="212">
        <v>5</v>
      </c>
      <c r="F59" s="213"/>
      <c r="G59" s="214"/>
      <c r="M59" s="208" t="s">
        <v>151</v>
      </c>
      <c r="O59" s="195"/>
    </row>
    <row r="60" spans="1:104" ht="22.5">
      <c r="A60" s="196">
        <v>16</v>
      </c>
      <c r="B60" s="197" t="s">
        <v>156</v>
      </c>
      <c r="C60" s="198" t="s">
        <v>157</v>
      </c>
      <c r="D60" s="199" t="s">
        <v>86</v>
      </c>
      <c r="E60" s="200">
        <v>52</v>
      </c>
      <c r="F60" s="200">
        <v>0</v>
      </c>
      <c r="G60" s="201">
        <f>E60*F60</f>
        <v>0</v>
      </c>
      <c r="O60" s="195">
        <v>2</v>
      </c>
      <c r="AA60" s="167">
        <v>1</v>
      </c>
      <c r="AB60" s="167">
        <v>9</v>
      </c>
      <c r="AC60" s="167">
        <v>9</v>
      </c>
      <c r="AZ60" s="167">
        <v>4</v>
      </c>
      <c r="BA60" s="167">
        <f>IF(AZ60=1,G60,0)</f>
        <v>0</v>
      </c>
      <c r="BB60" s="167">
        <f>IF(AZ60=2,G60,0)</f>
        <v>0</v>
      </c>
      <c r="BC60" s="167">
        <f>IF(AZ60=3,G60,0)</f>
        <v>0</v>
      </c>
      <c r="BD60" s="167">
        <f>IF(AZ60=4,G60,0)</f>
        <v>0</v>
      </c>
      <c r="BE60" s="167">
        <f>IF(AZ60=5,G60,0)</f>
        <v>0</v>
      </c>
      <c r="CA60" s="202">
        <v>1</v>
      </c>
      <c r="CB60" s="202">
        <v>9</v>
      </c>
      <c r="CZ60" s="167">
        <v>3E-05</v>
      </c>
    </row>
    <row r="61" spans="1:15" ht="12.75">
      <c r="A61" s="203"/>
      <c r="B61" s="209"/>
      <c r="C61" s="210" t="s">
        <v>158</v>
      </c>
      <c r="D61" s="211"/>
      <c r="E61" s="212">
        <v>15</v>
      </c>
      <c r="F61" s="213"/>
      <c r="G61" s="214"/>
      <c r="M61" s="208" t="s">
        <v>158</v>
      </c>
      <c r="O61" s="195"/>
    </row>
    <row r="62" spans="1:15" ht="12.75">
      <c r="A62" s="203"/>
      <c r="B62" s="209"/>
      <c r="C62" s="210" t="s">
        <v>159</v>
      </c>
      <c r="D62" s="211"/>
      <c r="E62" s="212">
        <v>22</v>
      </c>
      <c r="F62" s="213"/>
      <c r="G62" s="214"/>
      <c r="M62" s="208" t="s">
        <v>159</v>
      </c>
      <c r="O62" s="195"/>
    </row>
    <row r="63" spans="1:15" ht="12.75">
      <c r="A63" s="203"/>
      <c r="B63" s="209"/>
      <c r="C63" s="210" t="s">
        <v>160</v>
      </c>
      <c r="D63" s="211"/>
      <c r="E63" s="212">
        <v>15</v>
      </c>
      <c r="F63" s="213"/>
      <c r="G63" s="214"/>
      <c r="M63" s="208" t="s">
        <v>160</v>
      </c>
      <c r="O63" s="195"/>
    </row>
    <row r="64" spans="1:104" ht="22.5">
      <c r="A64" s="196">
        <v>17</v>
      </c>
      <c r="B64" s="197" t="s">
        <v>161</v>
      </c>
      <c r="C64" s="198" t="s">
        <v>162</v>
      </c>
      <c r="D64" s="199" t="s">
        <v>86</v>
      </c>
      <c r="E64" s="200">
        <v>10</v>
      </c>
      <c r="F64" s="200">
        <v>0</v>
      </c>
      <c r="G64" s="201">
        <f>E64*F64</f>
        <v>0</v>
      </c>
      <c r="O64" s="195">
        <v>2</v>
      </c>
      <c r="AA64" s="167">
        <v>1</v>
      </c>
      <c r="AB64" s="167">
        <v>9</v>
      </c>
      <c r="AC64" s="167">
        <v>9</v>
      </c>
      <c r="AZ64" s="167">
        <v>4</v>
      </c>
      <c r="BA64" s="167">
        <f>IF(AZ64=1,G64,0)</f>
        <v>0</v>
      </c>
      <c r="BB64" s="167">
        <f>IF(AZ64=2,G64,0)</f>
        <v>0</v>
      </c>
      <c r="BC64" s="167">
        <f>IF(AZ64=3,G64,0)</f>
        <v>0</v>
      </c>
      <c r="BD64" s="167">
        <f>IF(AZ64=4,G64,0)</f>
        <v>0</v>
      </c>
      <c r="BE64" s="167">
        <f>IF(AZ64=5,G64,0)</f>
        <v>0</v>
      </c>
      <c r="CA64" s="202">
        <v>1</v>
      </c>
      <c r="CB64" s="202">
        <v>9</v>
      </c>
      <c r="CZ64" s="167">
        <v>9E-05</v>
      </c>
    </row>
    <row r="65" spans="1:15" ht="12.75">
      <c r="A65" s="203"/>
      <c r="B65" s="204"/>
      <c r="C65" s="205" t="s">
        <v>163</v>
      </c>
      <c r="D65" s="206"/>
      <c r="E65" s="206"/>
      <c r="F65" s="206"/>
      <c r="G65" s="207"/>
      <c r="L65" s="208" t="s">
        <v>163</v>
      </c>
      <c r="O65" s="195">
        <v>3</v>
      </c>
    </row>
    <row r="66" spans="1:104" ht="12.75">
      <c r="A66" s="196">
        <v>18</v>
      </c>
      <c r="B66" s="197" t="s">
        <v>164</v>
      </c>
      <c r="C66" s="198" t="s">
        <v>165</v>
      </c>
      <c r="D66" s="199" t="s">
        <v>86</v>
      </c>
      <c r="E66" s="200">
        <v>21</v>
      </c>
      <c r="F66" s="200">
        <v>0</v>
      </c>
      <c r="G66" s="201">
        <f>E66*F66</f>
        <v>0</v>
      </c>
      <c r="O66" s="195">
        <v>2</v>
      </c>
      <c r="AA66" s="167">
        <v>1</v>
      </c>
      <c r="AB66" s="167">
        <v>9</v>
      </c>
      <c r="AC66" s="167">
        <v>9</v>
      </c>
      <c r="AZ66" s="167">
        <v>4</v>
      </c>
      <c r="BA66" s="167">
        <f>IF(AZ66=1,G66,0)</f>
        <v>0</v>
      </c>
      <c r="BB66" s="167">
        <f>IF(AZ66=2,G66,0)</f>
        <v>0</v>
      </c>
      <c r="BC66" s="167">
        <f>IF(AZ66=3,G66,0)</f>
        <v>0</v>
      </c>
      <c r="BD66" s="167">
        <f>IF(AZ66=4,G66,0)</f>
        <v>0</v>
      </c>
      <c r="BE66" s="167">
        <f>IF(AZ66=5,G66,0)</f>
        <v>0</v>
      </c>
      <c r="CA66" s="202">
        <v>1</v>
      </c>
      <c r="CB66" s="202">
        <v>9</v>
      </c>
      <c r="CZ66" s="167">
        <v>0</v>
      </c>
    </row>
    <row r="67" spans="1:15" ht="12.75">
      <c r="A67" s="203"/>
      <c r="B67" s="204"/>
      <c r="C67" s="205" t="s">
        <v>166</v>
      </c>
      <c r="D67" s="206"/>
      <c r="E67" s="206"/>
      <c r="F67" s="206"/>
      <c r="G67" s="207"/>
      <c r="L67" s="208" t="s">
        <v>166</v>
      </c>
      <c r="O67" s="195">
        <v>3</v>
      </c>
    </row>
    <row r="68" spans="1:15" ht="12.75">
      <c r="A68" s="203"/>
      <c r="B68" s="209"/>
      <c r="C68" s="210" t="s">
        <v>167</v>
      </c>
      <c r="D68" s="211"/>
      <c r="E68" s="212">
        <v>21</v>
      </c>
      <c r="F68" s="213"/>
      <c r="G68" s="214"/>
      <c r="M68" s="208" t="s">
        <v>167</v>
      </c>
      <c r="O68" s="195"/>
    </row>
    <row r="69" spans="1:104" ht="12.75">
      <c r="A69" s="196">
        <v>19</v>
      </c>
      <c r="B69" s="197" t="s">
        <v>168</v>
      </c>
      <c r="C69" s="198" t="s">
        <v>169</v>
      </c>
      <c r="D69" s="199" t="s">
        <v>86</v>
      </c>
      <c r="E69" s="200">
        <v>40</v>
      </c>
      <c r="F69" s="200">
        <v>0</v>
      </c>
      <c r="G69" s="201">
        <f>E69*F69</f>
        <v>0</v>
      </c>
      <c r="O69" s="195">
        <v>2</v>
      </c>
      <c r="AA69" s="167">
        <v>1</v>
      </c>
      <c r="AB69" s="167">
        <v>9</v>
      </c>
      <c r="AC69" s="167">
        <v>9</v>
      </c>
      <c r="AZ69" s="167">
        <v>4</v>
      </c>
      <c r="BA69" s="167">
        <f>IF(AZ69=1,G69,0)</f>
        <v>0</v>
      </c>
      <c r="BB69" s="167">
        <f>IF(AZ69=2,G69,0)</f>
        <v>0</v>
      </c>
      <c r="BC69" s="167">
        <f>IF(AZ69=3,G69,0)</f>
        <v>0</v>
      </c>
      <c r="BD69" s="167">
        <f>IF(AZ69=4,G69,0)</f>
        <v>0</v>
      </c>
      <c r="BE69" s="167">
        <f>IF(AZ69=5,G69,0)</f>
        <v>0</v>
      </c>
      <c r="CA69" s="202">
        <v>1</v>
      </c>
      <c r="CB69" s="202">
        <v>9</v>
      </c>
      <c r="CZ69" s="167">
        <v>0</v>
      </c>
    </row>
    <row r="70" spans="1:15" ht="12.75">
      <c r="A70" s="203"/>
      <c r="B70" s="204"/>
      <c r="C70" s="205" t="s">
        <v>170</v>
      </c>
      <c r="D70" s="206"/>
      <c r="E70" s="206"/>
      <c r="F70" s="206"/>
      <c r="G70" s="207"/>
      <c r="L70" s="208" t="s">
        <v>170</v>
      </c>
      <c r="O70" s="195">
        <v>3</v>
      </c>
    </row>
    <row r="71" spans="1:15" ht="12.75">
      <c r="A71" s="203"/>
      <c r="B71" s="209"/>
      <c r="C71" s="210" t="s">
        <v>171</v>
      </c>
      <c r="D71" s="211"/>
      <c r="E71" s="212">
        <v>5</v>
      </c>
      <c r="F71" s="213"/>
      <c r="G71" s="214"/>
      <c r="M71" s="208" t="s">
        <v>171</v>
      </c>
      <c r="O71" s="195"/>
    </row>
    <row r="72" spans="1:15" ht="12.75">
      <c r="A72" s="203"/>
      <c r="B72" s="209"/>
      <c r="C72" s="210" t="s">
        <v>172</v>
      </c>
      <c r="D72" s="211"/>
      <c r="E72" s="212">
        <v>35</v>
      </c>
      <c r="F72" s="213"/>
      <c r="G72" s="214"/>
      <c r="M72" s="208" t="s">
        <v>172</v>
      </c>
      <c r="O72" s="195"/>
    </row>
    <row r="73" spans="1:104" ht="12.75">
      <c r="A73" s="196">
        <v>20</v>
      </c>
      <c r="B73" s="197" t="s">
        <v>173</v>
      </c>
      <c r="C73" s="198" t="s">
        <v>174</v>
      </c>
      <c r="D73" s="199" t="s">
        <v>86</v>
      </c>
      <c r="E73" s="200">
        <v>286</v>
      </c>
      <c r="F73" s="200">
        <v>0</v>
      </c>
      <c r="G73" s="201">
        <f>E73*F73</f>
        <v>0</v>
      </c>
      <c r="O73" s="195">
        <v>2</v>
      </c>
      <c r="AA73" s="167">
        <v>1</v>
      </c>
      <c r="AB73" s="167">
        <v>9</v>
      </c>
      <c r="AC73" s="167">
        <v>9</v>
      </c>
      <c r="AZ73" s="167">
        <v>4</v>
      </c>
      <c r="BA73" s="167">
        <f>IF(AZ73=1,G73,0)</f>
        <v>0</v>
      </c>
      <c r="BB73" s="167">
        <f>IF(AZ73=2,G73,0)</f>
        <v>0</v>
      </c>
      <c r="BC73" s="167">
        <f>IF(AZ73=3,G73,0)</f>
        <v>0</v>
      </c>
      <c r="BD73" s="167">
        <f>IF(AZ73=4,G73,0)</f>
        <v>0</v>
      </c>
      <c r="BE73" s="167">
        <f>IF(AZ73=5,G73,0)</f>
        <v>0</v>
      </c>
      <c r="CA73" s="202">
        <v>1</v>
      </c>
      <c r="CB73" s="202">
        <v>9</v>
      </c>
      <c r="CZ73" s="167">
        <v>0</v>
      </c>
    </row>
    <row r="74" spans="1:15" ht="12.75">
      <c r="A74" s="203"/>
      <c r="B74" s="209"/>
      <c r="C74" s="210" t="s">
        <v>175</v>
      </c>
      <c r="D74" s="211"/>
      <c r="E74" s="212">
        <v>45</v>
      </c>
      <c r="F74" s="213"/>
      <c r="G74" s="214"/>
      <c r="M74" s="208" t="s">
        <v>175</v>
      </c>
      <c r="O74" s="195"/>
    </row>
    <row r="75" spans="1:15" ht="12.75">
      <c r="A75" s="203"/>
      <c r="B75" s="209"/>
      <c r="C75" s="210" t="s">
        <v>176</v>
      </c>
      <c r="D75" s="211"/>
      <c r="E75" s="212">
        <v>33</v>
      </c>
      <c r="F75" s="213"/>
      <c r="G75" s="214"/>
      <c r="M75" s="208" t="s">
        <v>176</v>
      </c>
      <c r="O75" s="195"/>
    </row>
    <row r="76" spans="1:15" ht="12.75">
      <c r="A76" s="203"/>
      <c r="B76" s="209"/>
      <c r="C76" s="210" t="s">
        <v>177</v>
      </c>
      <c r="D76" s="211"/>
      <c r="E76" s="212">
        <v>40</v>
      </c>
      <c r="F76" s="213"/>
      <c r="G76" s="214"/>
      <c r="M76" s="208" t="s">
        <v>177</v>
      </c>
      <c r="O76" s="195"/>
    </row>
    <row r="77" spans="1:15" ht="12.75">
      <c r="A77" s="203"/>
      <c r="B77" s="209"/>
      <c r="C77" s="210" t="s">
        <v>178</v>
      </c>
      <c r="D77" s="211"/>
      <c r="E77" s="212">
        <v>168</v>
      </c>
      <c r="F77" s="213"/>
      <c r="G77" s="214"/>
      <c r="M77" s="208" t="s">
        <v>178</v>
      </c>
      <c r="O77" s="195"/>
    </row>
    <row r="78" spans="1:104" ht="12.75">
      <c r="A78" s="196">
        <v>21</v>
      </c>
      <c r="B78" s="197" t="s">
        <v>179</v>
      </c>
      <c r="C78" s="198" t="s">
        <v>180</v>
      </c>
      <c r="D78" s="199" t="s">
        <v>86</v>
      </c>
      <c r="E78" s="200">
        <v>45</v>
      </c>
      <c r="F78" s="200">
        <v>0</v>
      </c>
      <c r="G78" s="201">
        <f>E78*F78</f>
        <v>0</v>
      </c>
      <c r="O78" s="195">
        <v>2</v>
      </c>
      <c r="AA78" s="167">
        <v>1</v>
      </c>
      <c r="AB78" s="167">
        <v>9</v>
      </c>
      <c r="AC78" s="167">
        <v>9</v>
      </c>
      <c r="AZ78" s="167">
        <v>4</v>
      </c>
      <c r="BA78" s="167">
        <f>IF(AZ78=1,G78,0)</f>
        <v>0</v>
      </c>
      <c r="BB78" s="167">
        <f>IF(AZ78=2,G78,0)</f>
        <v>0</v>
      </c>
      <c r="BC78" s="167">
        <f>IF(AZ78=3,G78,0)</f>
        <v>0</v>
      </c>
      <c r="BD78" s="167">
        <f>IF(AZ78=4,G78,0)</f>
        <v>0</v>
      </c>
      <c r="BE78" s="167">
        <f>IF(AZ78=5,G78,0)</f>
        <v>0</v>
      </c>
      <c r="CA78" s="202">
        <v>1</v>
      </c>
      <c r="CB78" s="202">
        <v>9</v>
      </c>
      <c r="CZ78" s="167">
        <v>0</v>
      </c>
    </row>
    <row r="79" spans="1:15" ht="12.75">
      <c r="A79" s="203"/>
      <c r="B79" s="209"/>
      <c r="C79" s="210" t="s">
        <v>181</v>
      </c>
      <c r="D79" s="211"/>
      <c r="E79" s="212">
        <v>15</v>
      </c>
      <c r="F79" s="213"/>
      <c r="G79" s="214"/>
      <c r="M79" s="208" t="s">
        <v>181</v>
      </c>
      <c r="O79" s="195"/>
    </row>
    <row r="80" spans="1:15" ht="12.75">
      <c r="A80" s="203"/>
      <c r="B80" s="209"/>
      <c r="C80" s="210" t="s">
        <v>182</v>
      </c>
      <c r="D80" s="211"/>
      <c r="E80" s="212">
        <v>30</v>
      </c>
      <c r="F80" s="213"/>
      <c r="G80" s="214"/>
      <c r="M80" s="208" t="s">
        <v>182</v>
      </c>
      <c r="O80" s="195"/>
    </row>
    <row r="81" spans="1:104" ht="12.75">
      <c r="A81" s="196">
        <v>22</v>
      </c>
      <c r="B81" s="197" t="s">
        <v>183</v>
      </c>
      <c r="C81" s="198" t="s">
        <v>184</v>
      </c>
      <c r="D81" s="199" t="s">
        <v>86</v>
      </c>
      <c r="E81" s="200">
        <v>45</v>
      </c>
      <c r="F81" s="200">
        <v>0</v>
      </c>
      <c r="G81" s="201">
        <f>E81*F81</f>
        <v>0</v>
      </c>
      <c r="O81" s="195">
        <v>2</v>
      </c>
      <c r="AA81" s="167">
        <v>1</v>
      </c>
      <c r="AB81" s="167">
        <v>9</v>
      </c>
      <c r="AC81" s="167">
        <v>9</v>
      </c>
      <c r="AZ81" s="167">
        <v>4</v>
      </c>
      <c r="BA81" s="167">
        <f>IF(AZ81=1,G81,0)</f>
        <v>0</v>
      </c>
      <c r="BB81" s="167">
        <f>IF(AZ81=2,G81,0)</f>
        <v>0</v>
      </c>
      <c r="BC81" s="167">
        <f>IF(AZ81=3,G81,0)</f>
        <v>0</v>
      </c>
      <c r="BD81" s="167">
        <f>IF(AZ81=4,G81,0)</f>
        <v>0</v>
      </c>
      <c r="BE81" s="167">
        <f>IF(AZ81=5,G81,0)</f>
        <v>0</v>
      </c>
      <c r="CA81" s="202">
        <v>1</v>
      </c>
      <c r="CB81" s="202">
        <v>9</v>
      </c>
      <c r="CZ81" s="167">
        <v>0</v>
      </c>
    </row>
    <row r="82" spans="1:15" ht="12.75">
      <c r="A82" s="203"/>
      <c r="B82" s="209"/>
      <c r="C82" s="210" t="s">
        <v>185</v>
      </c>
      <c r="D82" s="211"/>
      <c r="E82" s="212">
        <v>5</v>
      </c>
      <c r="F82" s="213"/>
      <c r="G82" s="214"/>
      <c r="M82" s="208" t="s">
        <v>185</v>
      </c>
      <c r="O82" s="195"/>
    </row>
    <row r="83" spans="1:15" ht="12.75">
      <c r="A83" s="203"/>
      <c r="B83" s="209"/>
      <c r="C83" s="210" t="s">
        <v>171</v>
      </c>
      <c r="D83" s="211"/>
      <c r="E83" s="212">
        <v>5</v>
      </c>
      <c r="F83" s="213"/>
      <c r="G83" s="214"/>
      <c r="M83" s="208" t="s">
        <v>171</v>
      </c>
      <c r="O83" s="195"/>
    </row>
    <row r="84" spans="1:15" ht="12.75">
      <c r="A84" s="203"/>
      <c r="B84" s="209"/>
      <c r="C84" s="210" t="s">
        <v>186</v>
      </c>
      <c r="D84" s="211"/>
      <c r="E84" s="212">
        <v>35</v>
      </c>
      <c r="F84" s="213"/>
      <c r="G84" s="214"/>
      <c r="M84" s="208" t="s">
        <v>186</v>
      </c>
      <c r="O84" s="195"/>
    </row>
    <row r="85" spans="1:104" ht="22.5">
      <c r="A85" s="196">
        <v>23</v>
      </c>
      <c r="B85" s="197" t="s">
        <v>187</v>
      </c>
      <c r="C85" s="198" t="s">
        <v>188</v>
      </c>
      <c r="D85" s="199" t="s">
        <v>86</v>
      </c>
      <c r="E85" s="200">
        <v>16</v>
      </c>
      <c r="F85" s="200">
        <v>0</v>
      </c>
      <c r="G85" s="201">
        <f>E85*F85</f>
        <v>0</v>
      </c>
      <c r="O85" s="195">
        <v>2</v>
      </c>
      <c r="AA85" s="167">
        <v>1</v>
      </c>
      <c r="AB85" s="167">
        <v>9</v>
      </c>
      <c r="AC85" s="167">
        <v>9</v>
      </c>
      <c r="AZ85" s="167">
        <v>4</v>
      </c>
      <c r="BA85" s="167">
        <f>IF(AZ85=1,G85,0)</f>
        <v>0</v>
      </c>
      <c r="BB85" s="167">
        <f>IF(AZ85=2,G85,0)</f>
        <v>0</v>
      </c>
      <c r="BC85" s="167">
        <f>IF(AZ85=3,G85,0)</f>
        <v>0</v>
      </c>
      <c r="BD85" s="167">
        <f>IF(AZ85=4,G85,0)</f>
        <v>0</v>
      </c>
      <c r="BE85" s="167">
        <f>IF(AZ85=5,G85,0)</f>
        <v>0</v>
      </c>
      <c r="CA85" s="202">
        <v>1</v>
      </c>
      <c r="CB85" s="202">
        <v>9</v>
      </c>
      <c r="CZ85" s="167">
        <v>4E-05</v>
      </c>
    </row>
    <row r="86" spans="1:15" ht="12.75">
      <c r="A86" s="203"/>
      <c r="B86" s="204"/>
      <c r="C86" s="205" t="s">
        <v>189</v>
      </c>
      <c r="D86" s="206"/>
      <c r="E86" s="206"/>
      <c r="F86" s="206"/>
      <c r="G86" s="207"/>
      <c r="L86" s="208" t="s">
        <v>189</v>
      </c>
      <c r="O86" s="195">
        <v>3</v>
      </c>
    </row>
    <row r="87" spans="1:15" ht="12.75">
      <c r="A87" s="203"/>
      <c r="B87" s="209"/>
      <c r="C87" s="210" t="s">
        <v>190</v>
      </c>
      <c r="D87" s="211"/>
      <c r="E87" s="212">
        <v>1</v>
      </c>
      <c r="F87" s="213"/>
      <c r="G87" s="214"/>
      <c r="M87" s="208" t="s">
        <v>190</v>
      </c>
      <c r="O87" s="195"/>
    </row>
    <row r="88" spans="1:15" ht="12.75">
      <c r="A88" s="203"/>
      <c r="B88" s="209"/>
      <c r="C88" s="210" t="s">
        <v>158</v>
      </c>
      <c r="D88" s="211"/>
      <c r="E88" s="212">
        <v>15</v>
      </c>
      <c r="F88" s="213"/>
      <c r="G88" s="214"/>
      <c r="M88" s="208" t="s">
        <v>158</v>
      </c>
      <c r="O88" s="195"/>
    </row>
    <row r="89" spans="1:104" ht="22.5">
      <c r="A89" s="196">
        <v>24</v>
      </c>
      <c r="B89" s="197" t="s">
        <v>191</v>
      </c>
      <c r="C89" s="198" t="s">
        <v>192</v>
      </c>
      <c r="D89" s="199" t="s">
        <v>86</v>
      </c>
      <c r="E89" s="200">
        <v>15</v>
      </c>
      <c r="F89" s="200">
        <v>0</v>
      </c>
      <c r="G89" s="201">
        <f>E89*F89</f>
        <v>0</v>
      </c>
      <c r="O89" s="195">
        <v>2</v>
      </c>
      <c r="AA89" s="167">
        <v>1</v>
      </c>
      <c r="AB89" s="167">
        <v>9</v>
      </c>
      <c r="AC89" s="167">
        <v>9</v>
      </c>
      <c r="AZ89" s="167">
        <v>4</v>
      </c>
      <c r="BA89" s="167">
        <f>IF(AZ89=1,G89,0)</f>
        <v>0</v>
      </c>
      <c r="BB89" s="167">
        <f>IF(AZ89=2,G89,0)</f>
        <v>0</v>
      </c>
      <c r="BC89" s="167">
        <f>IF(AZ89=3,G89,0)</f>
        <v>0</v>
      </c>
      <c r="BD89" s="167">
        <f>IF(AZ89=4,G89,0)</f>
        <v>0</v>
      </c>
      <c r="BE89" s="167">
        <f>IF(AZ89=5,G89,0)</f>
        <v>0</v>
      </c>
      <c r="CA89" s="202">
        <v>1</v>
      </c>
      <c r="CB89" s="202">
        <v>9</v>
      </c>
      <c r="CZ89" s="167">
        <v>1E-05</v>
      </c>
    </row>
    <row r="90" spans="1:104" ht="22.5">
      <c r="A90" s="196">
        <v>25</v>
      </c>
      <c r="B90" s="197" t="s">
        <v>193</v>
      </c>
      <c r="C90" s="198" t="s">
        <v>194</v>
      </c>
      <c r="D90" s="199" t="s">
        <v>86</v>
      </c>
      <c r="E90" s="200">
        <v>7</v>
      </c>
      <c r="F90" s="200">
        <v>0</v>
      </c>
      <c r="G90" s="201">
        <f>E90*F90</f>
        <v>0</v>
      </c>
      <c r="O90" s="195">
        <v>2</v>
      </c>
      <c r="AA90" s="167">
        <v>1</v>
      </c>
      <c r="AB90" s="167">
        <v>9</v>
      </c>
      <c r="AC90" s="167">
        <v>9</v>
      </c>
      <c r="AZ90" s="167">
        <v>4</v>
      </c>
      <c r="BA90" s="167">
        <f>IF(AZ90=1,G90,0)</f>
        <v>0</v>
      </c>
      <c r="BB90" s="167">
        <f>IF(AZ90=2,G90,0)</f>
        <v>0</v>
      </c>
      <c r="BC90" s="167">
        <f>IF(AZ90=3,G90,0)</f>
        <v>0</v>
      </c>
      <c r="BD90" s="167">
        <f>IF(AZ90=4,G90,0)</f>
        <v>0</v>
      </c>
      <c r="BE90" s="167">
        <f>IF(AZ90=5,G90,0)</f>
        <v>0</v>
      </c>
      <c r="CA90" s="202">
        <v>1</v>
      </c>
      <c r="CB90" s="202">
        <v>9</v>
      </c>
      <c r="CZ90" s="167">
        <v>1E-05</v>
      </c>
    </row>
    <row r="91" spans="1:15" ht="12.75">
      <c r="A91" s="203"/>
      <c r="B91" s="204"/>
      <c r="C91" s="205" t="s">
        <v>195</v>
      </c>
      <c r="D91" s="206"/>
      <c r="E91" s="206"/>
      <c r="F91" s="206"/>
      <c r="G91" s="207"/>
      <c r="L91" s="208" t="s">
        <v>195</v>
      </c>
      <c r="O91" s="195">
        <v>3</v>
      </c>
    </row>
    <row r="92" spans="1:104" ht="12.75">
      <c r="A92" s="196">
        <v>26</v>
      </c>
      <c r="B92" s="197" t="s">
        <v>196</v>
      </c>
      <c r="C92" s="198" t="s">
        <v>197</v>
      </c>
      <c r="D92" s="199" t="s">
        <v>86</v>
      </c>
      <c r="E92" s="200">
        <v>1</v>
      </c>
      <c r="F92" s="200">
        <v>0</v>
      </c>
      <c r="G92" s="201">
        <f>E92*F92</f>
        <v>0</v>
      </c>
      <c r="O92" s="195">
        <v>2</v>
      </c>
      <c r="AA92" s="167">
        <v>1</v>
      </c>
      <c r="AB92" s="167">
        <v>9</v>
      </c>
      <c r="AC92" s="167">
        <v>9</v>
      </c>
      <c r="AZ92" s="167">
        <v>4</v>
      </c>
      <c r="BA92" s="167">
        <f>IF(AZ92=1,G92,0)</f>
        <v>0</v>
      </c>
      <c r="BB92" s="167">
        <f>IF(AZ92=2,G92,0)</f>
        <v>0</v>
      </c>
      <c r="BC92" s="167">
        <f>IF(AZ92=3,G92,0)</f>
        <v>0</v>
      </c>
      <c r="BD92" s="167">
        <f>IF(AZ92=4,G92,0)</f>
        <v>0</v>
      </c>
      <c r="BE92" s="167">
        <f>IF(AZ92=5,G92,0)</f>
        <v>0</v>
      </c>
      <c r="CA92" s="202">
        <v>1</v>
      </c>
      <c r="CB92" s="202">
        <v>9</v>
      </c>
      <c r="CZ92" s="167">
        <v>0</v>
      </c>
    </row>
    <row r="93" spans="1:15" ht="12.75">
      <c r="A93" s="203"/>
      <c r="B93" s="204"/>
      <c r="C93" s="205"/>
      <c r="D93" s="206"/>
      <c r="E93" s="206"/>
      <c r="F93" s="206"/>
      <c r="G93" s="207"/>
      <c r="L93" s="208"/>
      <c r="O93" s="195">
        <v>3</v>
      </c>
    </row>
    <row r="94" spans="1:104" ht="12.75">
      <c r="A94" s="196">
        <v>27</v>
      </c>
      <c r="B94" s="197" t="s">
        <v>198</v>
      </c>
      <c r="C94" s="198" t="s">
        <v>199</v>
      </c>
      <c r="D94" s="199" t="s">
        <v>86</v>
      </c>
      <c r="E94" s="200">
        <v>87</v>
      </c>
      <c r="F94" s="200">
        <v>0</v>
      </c>
      <c r="G94" s="201">
        <f>E94*F94</f>
        <v>0</v>
      </c>
      <c r="O94" s="195">
        <v>2</v>
      </c>
      <c r="AA94" s="167">
        <v>1</v>
      </c>
      <c r="AB94" s="167">
        <v>9</v>
      </c>
      <c r="AC94" s="167">
        <v>9</v>
      </c>
      <c r="AZ94" s="167">
        <v>4</v>
      </c>
      <c r="BA94" s="167">
        <f>IF(AZ94=1,G94,0)</f>
        <v>0</v>
      </c>
      <c r="BB94" s="167">
        <f>IF(AZ94=2,G94,0)</f>
        <v>0</v>
      </c>
      <c r="BC94" s="167">
        <f>IF(AZ94=3,G94,0)</f>
        <v>0</v>
      </c>
      <c r="BD94" s="167">
        <f>IF(AZ94=4,G94,0)</f>
        <v>0</v>
      </c>
      <c r="BE94" s="167">
        <f>IF(AZ94=5,G94,0)</f>
        <v>0</v>
      </c>
      <c r="CA94" s="202">
        <v>1</v>
      </c>
      <c r="CB94" s="202">
        <v>9</v>
      </c>
      <c r="CZ94" s="167">
        <v>0</v>
      </c>
    </row>
    <row r="95" spans="1:15" ht="12.75">
      <c r="A95" s="203"/>
      <c r="B95" s="209"/>
      <c r="C95" s="210" t="s">
        <v>200</v>
      </c>
      <c r="D95" s="211"/>
      <c r="E95" s="212">
        <v>16</v>
      </c>
      <c r="F95" s="213"/>
      <c r="G95" s="214"/>
      <c r="M95" s="208" t="s">
        <v>200</v>
      </c>
      <c r="O95" s="195"/>
    </row>
    <row r="96" spans="1:15" ht="12.75">
      <c r="A96" s="203"/>
      <c r="B96" s="209"/>
      <c r="C96" s="210" t="s">
        <v>201</v>
      </c>
      <c r="D96" s="211"/>
      <c r="E96" s="212">
        <v>15</v>
      </c>
      <c r="F96" s="213"/>
      <c r="G96" s="214"/>
      <c r="M96" s="208" t="s">
        <v>201</v>
      </c>
      <c r="O96" s="195"/>
    </row>
    <row r="97" spans="1:15" ht="12.75">
      <c r="A97" s="203"/>
      <c r="B97" s="209"/>
      <c r="C97" s="210" t="s">
        <v>202</v>
      </c>
      <c r="D97" s="211"/>
      <c r="E97" s="212">
        <v>56</v>
      </c>
      <c r="F97" s="213"/>
      <c r="G97" s="214"/>
      <c r="M97" s="208" t="s">
        <v>202</v>
      </c>
      <c r="O97" s="195"/>
    </row>
    <row r="98" spans="1:104" ht="12.75">
      <c r="A98" s="196">
        <v>28</v>
      </c>
      <c r="B98" s="197" t="s">
        <v>203</v>
      </c>
      <c r="C98" s="198" t="s">
        <v>204</v>
      </c>
      <c r="D98" s="199" t="s">
        <v>86</v>
      </c>
      <c r="E98" s="200">
        <v>3</v>
      </c>
      <c r="F98" s="200">
        <v>0</v>
      </c>
      <c r="G98" s="201">
        <f>E98*F98</f>
        <v>0</v>
      </c>
      <c r="O98" s="195">
        <v>2</v>
      </c>
      <c r="AA98" s="167">
        <v>1</v>
      </c>
      <c r="AB98" s="167">
        <v>9</v>
      </c>
      <c r="AC98" s="167">
        <v>9</v>
      </c>
      <c r="AZ98" s="167">
        <v>4</v>
      </c>
      <c r="BA98" s="167">
        <f>IF(AZ98=1,G98,0)</f>
        <v>0</v>
      </c>
      <c r="BB98" s="167">
        <f>IF(AZ98=2,G98,0)</f>
        <v>0</v>
      </c>
      <c r="BC98" s="167">
        <f>IF(AZ98=3,G98,0)</f>
        <v>0</v>
      </c>
      <c r="BD98" s="167">
        <f>IF(AZ98=4,G98,0)</f>
        <v>0</v>
      </c>
      <c r="BE98" s="167">
        <f>IF(AZ98=5,G98,0)</f>
        <v>0</v>
      </c>
      <c r="CA98" s="202">
        <v>1</v>
      </c>
      <c r="CB98" s="202">
        <v>9</v>
      </c>
      <c r="CZ98" s="167">
        <v>0</v>
      </c>
    </row>
    <row r="99" spans="1:15" ht="12.75">
      <c r="A99" s="203"/>
      <c r="B99" s="209"/>
      <c r="C99" s="210" t="s">
        <v>205</v>
      </c>
      <c r="D99" s="211"/>
      <c r="E99" s="212">
        <v>2</v>
      </c>
      <c r="F99" s="213"/>
      <c r="G99" s="214"/>
      <c r="M99" s="208" t="s">
        <v>205</v>
      </c>
      <c r="O99" s="195"/>
    </row>
    <row r="100" spans="1:15" ht="12.75">
      <c r="A100" s="203"/>
      <c r="B100" s="209"/>
      <c r="C100" s="210" t="s">
        <v>206</v>
      </c>
      <c r="D100" s="211"/>
      <c r="E100" s="212">
        <v>1</v>
      </c>
      <c r="F100" s="213"/>
      <c r="G100" s="214"/>
      <c r="M100" s="208" t="s">
        <v>206</v>
      </c>
      <c r="O100" s="195"/>
    </row>
    <row r="101" spans="1:104" ht="12.75">
      <c r="A101" s="196">
        <v>29</v>
      </c>
      <c r="B101" s="197" t="s">
        <v>207</v>
      </c>
      <c r="C101" s="198" t="s">
        <v>208</v>
      </c>
      <c r="D101" s="199" t="s">
        <v>86</v>
      </c>
      <c r="E101" s="200">
        <v>3</v>
      </c>
      <c r="F101" s="200">
        <v>0</v>
      </c>
      <c r="G101" s="201">
        <f>E101*F101</f>
        <v>0</v>
      </c>
      <c r="O101" s="195">
        <v>2</v>
      </c>
      <c r="AA101" s="167">
        <v>1</v>
      </c>
      <c r="AB101" s="167">
        <v>9</v>
      </c>
      <c r="AC101" s="167">
        <v>9</v>
      </c>
      <c r="AZ101" s="167">
        <v>4</v>
      </c>
      <c r="BA101" s="167">
        <f>IF(AZ101=1,G101,0)</f>
        <v>0</v>
      </c>
      <c r="BB101" s="167">
        <f>IF(AZ101=2,G101,0)</f>
        <v>0</v>
      </c>
      <c r="BC101" s="167">
        <f>IF(AZ101=3,G101,0)</f>
        <v>0</v>
      </c>
      <c r="BD101" s="167">
        <f>IF(AZ101=4,G101,0)</f>
        <v>0</v>
      </c>
      <c r="BE101" s="167">
        <f>IF(AZ101=5,G101,0)</f>
        <v>0</v>
      </c>
      <c r="CA101" s="202">
        <v>1</v>
      </c>
      <c r="CB101" s="202">
        <v>9</v>
      </c>
      <c r="CZ101" s="167">
        <v>0</v>
      </c>
    </row>
    <row r="102" spans="1:15" ht="12.75">
      <c r="A102" s="203"/>
      <c r="B102" s="204"/>
      <c r="C102" s="205" t="s">
        <v>209</v>
      </c>
      <c r="D102" s="206"/>
      <c r="E102" s="206"/>
      <c r="F102" s="206"/>
      <c r="G102" s="207"/>
      <c r="L102" s="208" t="s">
        <v>209</v>
      </c>
      <c r="O102" s="195">
        <v>3</v>
      </c>
    </row>
    <row r="103" spans="1:104" ht="12.75">
      <c r="A103" s="196">
        <v>30</v>
      </c>
      <c r="B103" s="197" t="s">
        <v>210</v>
      </c>
      <c r="C103" s="198" t="s">
        <v>211</v>
      </c>
      <c r="D103" s="199" t="s">
        <v>86</v>
      </c>
      <c r="E103" s="200">
        <v>1</v>
      </c>
      <c r="F103" s="200">
        <v>0</v>
      </c>
      <c r="G103" s="201">
        <f>E103*F103</f>
        <v>0</v>
      </c>
      <c r="O103" s="195">
        <v>2</v>
      </c>
      <c r="AA103" s="167">
        <v>1</v>
      </c>
      <c r="AB103" s="167">
        <v>9</v>
      </c>
      <c r="AC103" s="167">
        <v>9</v>
      </c>
      <c r="AZ103" s="167">
        <v>4</v>
      </c>
      <c r="BA103" s="167">
        <f>IF(AZ103=1,G103,0)</f>
        <v>0</v>
      </c>
      <c r="BB103" s="167">
        <f>IF(AZ103=2,G103,0)</f>
        <v>0</v>
      </c>
      <c r="BC103" s="167">
        <f>IF(AZ103=3,G103,0)</f>
        <v>0</v>
      </c>
      <c r="BD103" s="167">
        <f>IF(AZ103=4,G103,0)</f>
        <v>0</v>
      </c>
      <c r="BE103" s="167">
        <f>IF(AZ103=5,G103,0)</f>
        <v>0</v>
      </c>
      <c r="CA103" s="202">
        <v>1</v>
      </c>
      <c r="CB103" s="202">
        <v>9</v>
      </c>
      <c r="CZ103" s="167">
        <v>0</v>
      </c>
    </row>
    <row r="104" spans="1:15" ht="22.5">
      <c r="A104" s="203"/>
      <c r="B104" s="204"/>
      <c r="C104" s="205" t="s">
        <v>212</v>
      </c>
      <c r="D104" s="206"/>
      <c r="E104" s="206"/>
      <c r="F104" s="206"/>
      <c r="G104" s="207"/>
      <c r="L104" s="208" t="s">
        <v>212</v>
      </c>
      <c r="O104" s="195">
        <v>3</v>
      </c>
    </row>
    <row r="105" spans="1:104" ht="12.75">
      <c r="A105" s="196">
        <v>31</v>
      </c>
      <c r="B105" s="197" t="s">
        <v>213</v>
      </c>
      <c r="C105" s="198" t="s">
        <v>214</v>
      </c>
      <c r="D105" s="199" t="s">
        <v>86</v>
      </c>
      <c r="E105" s="200">
        <v>58</v>
      </c>
      <c r="F105" s="200">
        <v>0</v>
      </c>
      <c r="G105" s="201">
        <f>E105*F105</f>
        <v>0</v>
      </c>
      <c r="O105" s="195">
        <v>2</v>
      </c>
      <c r="AA105" s="167">
        <v>1</v>
      </c>
      <c r="AB105" s="167">
        <v>9</v>
      </c>
      <c r="AC105" s="167">
        <v>9</v>
      </c>
      <c r="AZ105" s="167">
        <v>4</v>
      </c>
      <c r="BA105" s="167">
        <f>IF(AZ105=1,G105,0)</f>
        <v>0</v>
      </c>
      <c r="BB105" s="167">
        <f>IF(AZ105=2,G105,0)</f>
        <v>0</v>
      </c>
      <c r="BC105" s="167">
        <f>IF(AZ105=3,G105,0)</f>
        <v>0</v>
      </c>
      <c r="BD105" s="167">
        <f>IF(AZ105=4,G105,0)</f>
        <v>0</v>
      </c>
      <c r="BE105" s="167">
        <f>IF(AZ105=5,G105,0)</f>
        <v>0</v>
      </c>
      <c r="CA105" s="202">
        <v>1</v>
      </c>
      <c r="CB105" s="202">
        <v>9</v>
      </c>
      <c r="CZ105" s="167">
        <v>0</v>
      </c>
    </row>
    <row r="106" spans="1:15" ht="12.75">
      <c r="A106" s="203"/>
      <c r="B106" s="204"/>
      <c r="C106" s="205" t="s">
        <v>215</v>
      </c>
      <c r="D106" s="206"/>
      <c r="E106" s="206"/>
      <c r="F106" s="206"/>
      <c r="G106" s="207"/>
      <c r="L106" s="208" t="s">
        <v>215</v>
      </c>
      <c r="O106" s="195">
        <v>3</v>
      </c>
    </row>
    <row r="107" spans="1:15" ht="12.75">
      <c r="A107" s="203"/>
      <c r="B107" s="209"/>
      <c r="C107" s="210" t="s">
        <v>216</v>
      </c>
      <c r="D107" s="211"/>
      <c r="E107" s="212">
        <v>56</v>
      </c>
      <c r="F107" s="213"/>
      <c r="G107" s="214"/>
      <c r="M107" s="208" t="s">
        <v>216</v>
      </c>
      <c r="O107" s="195"/>
    </row>
    <row r="108" spans="1:15" ht="12.75">
      <c r="A108" s="203"/>
      <c r="B108" s="209"/>
      <c r="C108" s="210" t="s">
        <v>108</v>
      </c>
      <c r="D108" s="211"/>
      <c r="E108" s="212">
        <v>1</v>
      </c>
      <c r="F108" s="213"/>
      <c r="G108" s="214"/>
      <c r="M108" s="208" t="s">
        <v>108</v>
      </c>
      <c r="O108" s="195"/>
    </row>
    <row r="109" spans="1:15" ht="12.75">
      <c r="A109" s="203"/>
      <c r="B109" s="209"/>
      <c r="C109" s="210" t="s">
        <v>217</v>
      </c>
      <c r="D109" s="211"/>
      <c r="E109" s="212">
        <v>1</v>
      </c>
      <c r="F109" s="213"/>
      <c r="G109" s="214"/>
      <c r="M109" s="208" t="s">
        <v>217</v>
      </c>
      <c r="O109" s="195"/>
    </row>
    <row r="110" spans="1:104" ht="22.5">
      <c r="A110" s="196">
        <v>32</v>
      </c>
      <c r="B110" s="197" t="s">
        <v>218</v>
      </c>
      <c r="C110" s="198" t="s">
        <v>219</v>
      </c>
      <c r="D110" s="199" t="s">
        <v>86</v>
      </c>
      <c r="E110" s="200">
        <v>7</v>
      </c>
      <c r="F110" s="200">
        <v>0</v>
      </c>
      <c r="G110" s="201">
        <f>E110*F110</f>
        <v>0</v>
      </c>
      <c r="O110" s="195">
        <v>2</v>
      </c>
      <c r="AA110" s="167">
        <v>1</v>
      </c>
      <c r="AB110" s="167">
        <v>9</v>
      </c>
      <c r="AC110" s="167">
        <v>9</v>
      </c>
      <c r="AZ110" s="167">
        <v>4</v>
      </c>
      <c r="BA110" s="167">
        <f>IF(AZ110=1,G110,0)</f>
        <v>0</v>
      </c>
      <c r="BB110" s="167">
        <f>IF(AZ110=2,G110,0)</f>
        <v>0</v>
      </c>
      <c r="BC110" s="167">
        <f>IF(AZ110=3,G110,0)</f>
        <v>0</v>
      </c>
      <c r="BD110" s="167">
        <f>IF(AZ110=4,G110,0)</f>
        <v>0</v>
      </c>
      <c r="BE110" s="167">
        <f>IF(AZ110=5,G110,0)</f>
        <v>0</v>
      </c>
      <c r="CA110" s="202">
        <v>1</v>
      </c>
      <c r="CB110" s="202">
        <v>9</v>
      </c>
      <c r="CZ110" s="167">
        <v>0</v>
      </c>
    </row>
    <row r="111" spans="1:15" ht="12.75">
      <c r="A111" s="203"/>
      <c r="B111" s="204"/>
      <c r="C111" s="205" t="s">
        <v>220</v>
      </c>
      <c r="D111" s="206"/>
      <c r="E111" s="206"/>
      <c r="F111" s="206"/>
      <c r="G111" s="207"/>
      <c r="L111" s="208" t="s">
        <v>220</v>
      </c>
      <c r="O111" s="195">
        <v>3</v>
      </c>
    </row>
    <row r="112" spans="1:104" ht="12.75">
      <c r="A112" s="196">
        <v>33</v>
      </c>
      <c r="B112" s="197" t="s">
        <v>221</v>
      </c>
      <c r="C112" s="198" t="s">
        <v>222</v>
      </c>
      <c r="D112" s="199" t="s">
        <v>86</v>
      </c>
      <c r="E112" s="200">
        <v>2</v>
      </c>
      <c r="F112" s="200">
        <v>0</v>
      </c>
      <c r="G112" s="201">
        <f>E112*F112</f>
        <v>0</v>
      </c>
      <c r="O112" s="195">
        <v>2</v>
      </c>
      <c r="AA112" s="167">
        <v>1</v>
      </c>
      <c r="AB112" s="167">
        <v>9</v>
      </c>
      <c r="AC112" s="167">
        <v>9</v>
      </c>
      <c r="AZ112" s="167">
        <v>4</v>
      </c>
      <c r="BA112" s="167">
        <f>IF(AZ112=1,G112,0)</f>
        <v>0</v>
      </c>
      <c r="BB112" s="167">
        <f>IF(AZ112=2,G112,0)</f>
        <v>0</v>
      </c>
      <c r="BC112" s="167">
        <f>IF(AZ112=3,G112,0)</f>
        <v>0</v>
      </c>
      <c r="BD112" s="167">
        <f>IF(AZ112=4,G112,0)</f>
        <v>0</v>
      </c>
      <c r="BE112" s="167">
        <f>IF(AZ112=5,G112,0)</f>
        <v>0</v>
      </c>
      <c r="CA112" s="202">
        <v>1</v>
      </c>
      <c r="CB112" s="202">
        <v>9</v>
      </c>
      <c r="CZ112" s="167">
        <v>0</v>
      </c>
    </row>
    <row r="113" spans="1:15" ht="12.75">
      <c r="A113" s="203"/>
      <c r="B113" s="204"/>
      <c r="C113" s="205" t="s">
        <v>223</v>
      </c>
      <c r="D113" s="206"/>
      <c r="E113" s="206"/>
      <c r="F113" s="206"/>
      <c r="G113" s="207"/>
      <c r="L113" s="208" t="s">
        <v>223</v>
      </c>
      <c r="O113" s="195">
        <v>3</v>
      </c>
    </row>
    <row r="114" spans="1:104" ht="22.5">
      <c r="A114" s="196">
        <v>34</v>
      </c>
      <c r="B114" s="197" t="s">
        <v>224</v>
      </c>
      <c r="C114" s="198" t="s">
        <v>225</v>
      </c>
      <c r="D114" s="199" t="s">
        <v>86</v>
      </c>
      <c r="E114" s="200">
        <v>1</v>
      </c>
      <c r="F114" s="200">
        <v>0</v>
      </c>
      <c r="G114" s="201">
        <f>E114*F114</f>
        <v>0</v>
      </c>
      <c r="O114" s="195">
        <v>2</v>
      </c>
      <c r="AA114" s="167">
        <v>1</v>
      </c>
      <c r="AB114" s="167">
        <v>9</v>
      </c>
      <c r="AC114" s="167">
        <v>9</v>
      </c>
      <c r="AZ114" s="167">
        <v>4</v>
      </c>
      <c r="BA114" s="167">
        <f>IF(AZ114=1,G114,0)</f>
        <v>0</v>
      </c>
      <c r="BB114" s="167">
        <f>IF(AZ114=2,G114,0)</f>
        <v>0</v>
      </c>
      <c r="BC114" s="167">
        <f>IF(AZ114=3,G114,0)</f>
        <v>0</v>
      </c>
      <c r="BD114" s="167">
        <f>IF(AZ114=4,G114,0)</f>
        <v>0</v>
      </c>
      <c r="BE114" s="167">
        <f>IF(AZ114=5,G114,0)</f>
        <v>0</v>
      </c>
      <c r="CA114" s="202">
        <v>1</v>
      </c>
      <c r="CB114" s="202">
        <v>9</v>
      </c>
      <c r="CZ114" s="167">
        <v>0</v>
      </c>
    </row>
    <row r="115" spans="1:15" ht="12.75">
      <c r="A115" s="203"/>
      <c r="B115" s="204"/>
      <c r="C115" s="205" t="s">
        <v>226</v>
      </c>
      <c r="D115" s="206"/>
      <c r="E115" s="206"/>
      <c r="F115" s="206"/>
      <c r="G115" s="207"/>
      <c r="L115" s="208" t="s">
        <v>226</v>
      </c>
      <c r="O115" s="195">
        <v>3</v>
      </c>
    </row>
    <row r="116" spans="1:104" ht="22.5">
      <c r="A116" s="196">
        <v>35</v>
      </c>
      <c r="B116" s="197" t="s">
        <v>227</v>
      </c>
      <c r="C116" s="198" t="s">
        <v>228</v>
      </c>
      <c r="D116" s="199" t="s">
        <v>86</v>
      </c>
      <c r="E116" s="200">
        <v>1</v>
      </c>
      <c r="F116" s="200">
        <v>0</v>
      </c>
      <c r="G116" s="201">
        <f>E116*F116</f>
        <v>0</v>
      </c>
      <c r="O116" s="195">
        <v>2</v>
      </c>
      <c r="AA116" s="167">
        <v>1</v>
      </c>
      <c r="AB116" s="167">
        <v>9</v>
      </c>
      <c r="AC116" s="167">
        <v>9</v>
      </c>
      <c r="AZ116" s="167">
        <v>4</v>
      </c>
      <c r="BA116" s="167">
        <f>IF(AZ116=1,G116,0)</f>
        <v>0</v>
      </c>
      <c r="BB116" s="167">
        <f>IF(AZ116=2,G116,0)</f>
        <v>0</v>
      </c>
      <c r="BC116" s="167">
        <f>IF(AZ116=3,G116,0)</f>
        <v>0</v>
      </c>
      <c r="BD116" s="167">
        <f>IF(AZ116=4,G116,0)</f>
        <v>0</v>
      </c>
      <c r="BE116" s="167">
        <f>IF(AZ116=5,G116,0)</f>
        <v>0</v>
      </c>
      <c r="CA116" s="202">
        <v>1</v>
      </c>
      <c r="CB116" s="202">
        <v>9</v>
      </c>
      <c r="CZ116" s="167">
        <v>0</v>
      </c>
    </row>
    <row r="117" spans="1:15" ht="12.75">
      <c r="A117" s="203"/>
      <c r="B117" s="204"/>
      <c r="C117" s="205" t="s">
        <v>229</v>
      </c>
      <c r="D117" s="206"/>
      <c r="E117" s="206"/>
      <c r="F117" s="206"/>
      <c r="G117" s="207"/>
      <c r="L117" s="208" t="s">
        <v>229</v>
      </c>
      <c r="O117" s="195">
        <v>3</v>
      </c>
    </row>
    <row r="118" spans="1:104" ht="22.5">
      <c r="A118" s="196">
        <v>36</v>
      </c>
      <c r="B118" s="197" t="s">
        <v>230</v>
      </c>
      <c r="C118" s="198" t="s">
        <v>231</v>
      </c>
      <c r="D118" s="199" t="s">
        <v>86</v>
      </c>
      <c r="E118" s="200">
        <v>7</v>
      </c>
      <c r="F118" s="200">
        <v>0</v>
      </c>
      <c r="G118" s="201">
        <f>E118*F118</f>
        <v>0</v>
      </c>
      <c r="O118" s="195">
        <v>2</v>
      </c>
      <c r="AA118" s="167">
        <v>1</v>
      </c>
      <c r="AB118" s="167">
        <v>9</v>
      </c>
      <c r="AC118" s="167">
        <v>9</v>
      </c>
      <c r="AZ118" s="167">
        <v>4</v>
      </c>
      <c r="BA118" s="167">
        <f>IF(AZ118=1,G118,0)</f>
        <v>0</v>
      </c>
      <c r="BB118" s="167">
        <f>IF(AZ118=2,G118,0)</f>
        <v>0</v>
      </c>
      <c r="BC118" s="167">
        <f>IF(AZ118=3,G118,0)</f>
        <v>0</v>
      </c>
      <c r="BD118" s="167">
        <f>IF(AZ118=4,G118,0)</f>
        <v>0</v>
      </c>
      <c r="BE118" s="167">
        <f>IF(AZ118=5,G118,0)</f>
        <v>0</v>
      </c>
      <c r="CA118" s="202">
        <v>1</v>
      </c>
      <c r="CB118" s="202">
        <v>9</v>
      </c>
      <c r="CZ118" s="167">
        <v>0</v>
      </c>
    </row>
    <row r="119" spans="1:15" ht="12.75">
      <c r="A119" s="203"/>
      <c r="B119" s="204"/>
      <c r="C119" s="205" t="s">
        <v>232</v>
      </c>
      <c r="D119" s="206"/>
      <c r="E119" s="206"/>
      <c r="F119" s="206"/>
      <c r="G119" s="207"/>
      <c r="L119" s="208" t="s">
        <v>232</v>
      </c>
      <c r="O119" s="195">
        <v>3</v>
      </c>
    </row>
    <row r="120" spans="1:104" ht="12.75">
      <c r="A120" s="196">
        <v>37</v>
      </c>
      <c r="B120" s="197" t="s">
        <v>233</v>
      </c>
      <c r="C120" s="198" t="s">
        <v>234</v>
      </c>
      <c r="D120" s="199" t="s">
        <v>86</v>
      </c>
      <c r="E120" s="200">
        <v>140</v>
      </c>
      <c r="F120" s="200">
        <v>0</v>
      </c>
      <c r="G120" s="201">
        <f>E120*F120</f>
        <v>0</v>
      </c>
      <c r="O120" s="195">
        <v>2</v>
      </c>
      <c r="AA120" s="167">
        <v>1</v>
      </c>
      <c r="AB120" s="167">
        <v>9</v>
      </c>
      <c r="AC120" s="167">
        <v>9</v>
      </c>
      <c r="AZ120" s="167">
        <v>4</v>
      </c>
      <c r="BA120" s="167">
        <f>IF(AZ120=1,G120,0)</f>
        <v>0</v>
      </c>
      <c r="BB120" s="167">
        <f>IF(AZ120=2,G120,0)</f>
        <v>0</v>
      </c>
      <c r="BC120" s="167">
        <f>IF(AZ120=3,G120,0)</f>
        <v>0</v>
      </c>
      <c r="BD120" s="167">
        <f>IF(AZ120=4,G120,0)</f>
        <v>0</v>
      </c>
      <c r="BE120" s="167">
        <f>IF(AZ120=5,G120,0)</f>
        <v>0</v>
      </c>
      <c r="CA120" s="202">
        <v>1</v>
      </c>
      <c r="CB120" s="202">
        <v>9</v>
      </c>
      <c r="CZ120" s="167">
        <v>0</v>
      </c>
    </row>
    <row r="121" spans="1:15" ht="12.75">
      <c r="A121" s="203"/>
      <c r="B121" s="204"/>
      <c r="C121" s="205" t="s">
        <v>235</v>
      </c>
      <c r="D121" s="206"/>
      <c r="E121" s="206"/>
      <c r="F121" s="206"/>
      <c r="G121" s="207"/>
      <c r="L121" s="208" t="s">
        <v>235</v>
      </c>
      <c r="O121" s="195">
        <v>3</v>
      </c>
    </row>
    <row r="122" spans="1:15" ht="12.75">
      <c r="A122" s="203"/>
      <c r="B122" s="209"/>
      <c r="C122" s="210" t="s">
        <v>236</v>
      </c>
      <c r="D122" s="211"/>
      <c r="E122" s="212">
        <v>1</v>
      </c>
      <c r="F122" s="213"/>
      <c r="G122" s="214"/>
      <c r="M122" s="208" t="s">
        <v>236</v>
      </c>
      <c r="O122" s="195"/>
    </row>
    <row r="123" spans="1:15" ht="12.75">
      <c r="A123" s="203"/>
      <c r="B123" s="209"/>
      <c r="C123" s="210" t="s">
        <v>237</v>
      </c>
      <c r="D123" s="211"/>
      <c r="E123" s="212">
        <v>32</v>
      </c>
      <c r="F123" s="213"/>
      <c r="G123" s="214"/>
      <c r="M123" s="208" t="s">
        <v>237</v>
      </c>
      <c r="O123" s="195"/>
    </row>
    <row r="124" spans="1:15" ht="12.75">
      <c r="A124" s="203"/>
      <c r="B124" s="209"/>
      <c r="C124" s="210" t="s">
        <v>238</v>
      </c>
      <c r="D124" s="211"/>
      <c r="E124" s="212">
        <v>7</v>
      </c>
      <c r="F124" s="213"/>
      <c r="G124" s="214"/>
      <c r="M124" s="208" t="s">
        <v>238</v>
      </c>
      <c r="O124" s="195"/>
    </row>
    <row r="125" spans="1:15" ht="12.75">
      <c r="A125" s="203"/>
      <c r="B125" s="209"/>
      <c r="C125" s="210" t="s">
        <v>239</v>
      </c>
      <c r="D125" s="211"/>
      <c r="E125" s="212">
        <v>9</v>
      </c>
      <c r="F125" s="213"/>
      <c r="G125" s="214"/>
      <c r="M125" s="208" t="s">
        <v>239</v>
      </c>
      <c r="O125" s="195"/>
    </row>
    <row r="126" spans="1:15" ht="12.75">
      <c r="A126" s="203"/>
      <c r="B126" s="209"/>
      <c r="C126" s="210" t="s">
        <v>240</v>
      </c>
      <c r="D126" s="211"/>
      <c r="E126" s="212">
        <v>63</v>
      </c>
      <c r="F126" s="213"/>
      <c r="G126" s="214"/>
      <c r="M126" s="208" t="s">
        <v>240</v>
      </c>
      <c r="O126" s="195"/>
    </row>
    <row r="127" spans="1:15" ht="12.75">
      <c r="A127" s="203"/>
      <c r="B127" s="209"/>
      <c r="C127" s="210" t="s">
        <v>241</v>
      </c>
      <c r="D127" s="211"/>
      <c r="E127" s="212">
        <v>28</v>
      </c>
      <c r="F127" s="213"/>
      <c r="G127" s="214"/>
      <c r="M127" s="208" t="s">
        <v>241</v>
      </c>
      <c r="O127" s="195"/>
    </row>
    <row r="128" spans="1:104" ht="12.75">
      <c r="A128" s="196">
        <v>38</v>
      </c>
      <c r="B128" s="197" t="s">
        <v>242</v>
      </c>
      <c r="C128" s="198" t="s">
        <v>243</v>
      </c>
      <c r="D128" s="199" t="s">
        <v>86</v>
      </c>
      <c r="E128" s="200">
        <v>14</v>
      </c>
      <c r="F128" s="200">
        <v>0</v>
      </c>
      <c r="G128" s="201">
        <f>E128*F128</f>
        <v>0</v>
      </c>
      <c r="O128" s="195">
        <v>2</v>
      </c>
      <c r="AA128" s="167">
        <v>1</v>
      </c>
      <c r="AB128" s="167">
        <v>9</v>
      </c>
      <c r="AC128" s="167">
        <v>9</v>
      </c>
      <c r="AZ128" s="167">
        <v>4</v>
      </c>
      <c r="BA128" s="167">
        <f>IF(AZ128=1,G128,0)</f>
        <v>0</v>
      </c>
      <c r="BB128" s="167">
        <f>IF(AZ128=2,G128,0)</f>
        <v>0</v>
      </c>
      <c r="BC128" s="167">
        <f>IF(AZ128=3,G128,0)</f>
        <v>0</v>
      </c>
      <c r="BD128" s="167">
        <f>IF(AZ128=4,G128,0)</f>
        <v>0</v>
      </c>
      <c r="BE128" s="167">
        <f>IF(AZ128=5,G128,0)</f>
        <v>0</v>
      </c>
      <c r="CA128" s="202">
        <v>1</v>
      </c>
      <c r="CB128" s="202">
        <v>9</v>
      </c>
      <c r="CZ128" s="167">
        <v>0</v>
      </c>
    </row>
    <row r="129" spans="1:104" ht="22.5">
      <c r="A129" s="196">
        <v>39</v>
      </c>
      <c r="B129" s="197" t="s">
        <v>244</v>
      </c>
      <c r="C129" s="198" t="s">
        <v>245</v>
      </c>
      <c r="D129" s="199" t="s">
        <v>92</v>
      </c>
      <c r="E129" s="200">
        <v>545</v>
      </c>
      <c r="F129" s="200">
        <v>0</v>
      </c>
      <c r="G129" s="201">
        <f>E129*F129</f>
        <v>0</v>
      </c>
      <c r="O129" s="195">
        <v>2</v>
      </c>
      <c r="AA129" s="167">
        <v>1</v>
      </c>
      <c r="AB129" s="167">
        <v>9</v>
      </c>
      <c r="AC129" s="167">
        <v>9</v>
      </c>
      <c r="AZ129" s="167">
        <v>4</v>
      </c>
      <c r="BA129" s="167">
        <f>IF(AZ129=1,G129,0)</f>
        <v>0</v>
      </c>
      <c r="BB129" s="167">
        <f>IF(AZ129=2,G129,0)</f>
        <v>0</v>
      </c>
      <c r="BC129" s="167">
        <f>IF(AZ129=3,G129,0)</f>
        <v>0</v>
      </c>
      <c r="BD129" s="167">
        <f>IF(AZ129=4,G129,0)</f>
        <v>0</v>
      </c>
      <c r="BE129" s="167">
        <f>IF(AZ129=5,G129,0)</f>
        <v>0</v>
      </c>
      <c r="CA129" s="202">
        <v>1</v>
      </c>
      <c r="CB129" s="202">
        <v>9</v>
      </c>
      <c r="CZ129" s="167">
        <v>6E-05</v>
      </c>
    </row>
    <row r="130" spans="1:15" ht="12.75">
      <c r="A130" s="203"/>
      <c r="B130" s="204"/>
      <c r="C130" s="205" t="s">
        <v>246</v>
      </c>
      <c r="D130" s="206"/>
      <c r="E130" s="206"/>
      <c r="F130" s="206"/>
      <c r="G130" s="207"/>
      <c r="L130" s="208" t="s">
        <v>246</v>
      </c>
      <c r="O130" s="195">
        <v>3</v>
      </c>
    </row>
    <row r="131" spans="1:15" ht="12.75">
      <c r="A131" s="203"/>
      <c r="B131" s="209"/>
      <c r="C131" s="210" t="s">
        <v>247</v>
      </c>
      <c r="D131" s="211"/>
      <c r="E131" s="212">
        <v>495</v>
      </c>
      <c r="F131" s="213"/>
      <c r="G131" s="214"/>
      <c r="M131" s="208" t="s">
        <v>247</v>
      </c>
      <c r="O131" s="195"/>
    </row>
    <row r="132" spans="1:15" ht="12.75">
      <c r="A132" s="203"/>
      <c r="B132" s="209"/>
      <c r="C132" s="210" t="s">
        <v>248</v>
      </c>
      <c r="D132" s="211"/>
      <c r="E132" s="212">
        <v>50</v>
      </c>
      <c r="F132" s="213"/>
      <c r="G132" s="214"/>
      <c r="M132" s="208" t="s">
        <v>248</v>
      </c>
      <c r="O132" s="195"/>
    </row>
    <row r="133" spans="1:104" ht="22.5">
      <c r="A133" s="196">
        <v>40</v>
      </c>
      <c r="B133" s="197" t="s">
        <v>249</v>
      </c>
      <c r="C133" s="198" t="s">
        <v>250</v>
      </c>
      <c r="D133" s="199" t="s">
        <v>92</v>
      </c>
      <c r="E133" s="200">
        <v>80</v>
      </c>
      <c r="F133" s="200">
        <v>0</v>
      </c>
      <c r="G133" s="201">
        <f>E133*F133</f>
        <v>0</v>
      </c>
      <c r="O133" s="195">
        <v>2</v>
      </c>
      <c r="AA133" s="167">
        <v>1</v>
      </c>
      <c r="AB133" s="167">
        <v>9</v>
      </c>
      <c r="AC133" s="167">
        <v>9</v>
      </c>
      <c r="AZ133" s="167">
        <v>4</v>
      </c>
      <c r="BA133" s="167">
        <f>IF(AZ133=1,G133,0)</f>
        <v>0</v>
      </c>
      <c r="BB133" s="167">
        <f>IF(AZ133=2,G133,0)</f>
        <v>0</v>
      </c>
      <c r="BC133" s="167">
        <f>IF(AZ133=3,G133,0)</f>
        <v>0</v>
      </c>
      <c r="BD133" s="167">
        <f>IF(AZ133=4,G133,0)</f>
        <v>0</v>
      </c>
      <c r="BE133" s="167">
        <f>IF(AZ133=5,G133,0)</f>
        <v>0</v>
      </c>
      <c r="CA133" s="202">
        <v>1</v>
      </c>
      <c r="CB133" s="202">
        <v>9</v>
      </c>
      <c r="CZ133" s="167">
        <v>6E-05</v>
      </c>
    </row>
    <row r="134" spans="1:15" ht="12.75">
      <c r="A134" s="203"/>
      <c r="B134" s="204"/>
      <c r="C134" s="205" t="s">
        <v>251</v>
      </c>
      <c r="D134" s="206"/>
      <c r="E134" s="206"/>
      <c r="F134" s="206"/>
      <c r="G134" s="207"/>
      <c r="L134" s="208" t="s">
        <v>251</v>
      </c>
      <c r="O134" s="195">
        <v>3</v>
      </c>
    </row>
    <row r="135" spans="1:104" ht="22.5">
      <c r="A135" s="196">
        <v>41</v>
      </c>
      <c r="B135" s="197" t="s">
        <v>252</v>
      </c>
      <c r="C135" s="198" t="s">
        <v>253</v>
      </c>
      <c r="D135" s="199" t="s">
        <v>92</v>
      </c>
      <c r="E135" s="200">
        <v>80</v>
      </c>
      <c r="F135" s="200">
        <v>0</v>
      </c>
      <c r="G135" s="201">
        <f>E135*F135</f>
        <v>0</v>
      </c>
      <c r="O135" s="195">
        <v>2</v>
      </c>
      <c r="AA135" s="167">
        <v>1</v>
      </c>
      <c r="AB135" s="167">
        <v>9</v>
      </c>
      <c r="AC135" s="167">
        <v>9</v>
      </c>
      <c r="AZ135" s="167">
        <v>4</v>
      </c>
      <c r="BA135" s="167">
        <f>IF(AZ135=1,G135,0)</f>
        <v>0</v>
      </c>
      <c r="BB135" s="167">
        <f>IF(AZ135=2,G135,0)</f>
        <v>0</v>
      </c>
      <c r="BC135" s="167">
        <f>IF(AZ135=3,G135,0)</f>
        <v>0</v>
      </c>
      <c r="BD135" s="167">
        <f>IF(AZ135=4,G135,0)</f>
        <v>0</v>
      </c>
      <c r="BE135" s="167">
        <f>IF(AZ135=5,G135,0)</f>
        <v>0</v>
      </c>
      <c r="CA135" s="202">
        <v>1</v>
      </c>
      <c r="CB135" s="202">
        <v>9</v>
      </c>
      <c r="CZ135" s="167">
        <v>0</v>
      </c>
    </row>
    <row r="136" spans="1:15" ht="12.75">
      <c r="A136" s="203"/>
      <c r="B136" s="204"/>
      <c r="C136" s="205" t="s">
        <v>254</v>
      </c>
      <c r="D136" s="206"/>
      <c r="E136" s="206"/>
      <c r="F136" s="206"/>
      <c r="G136" s="207"/>
      <c r="L136" s="208" t="s">
        <v>254</v>
      </c>
      <c r="O136" s="195">
        <v>3</v>
      </c>
    </row>
    <row r="137" spans="1:104" ht="22.5">
      <c r="A137" s="196">
        <v>42</v>
      </c>
      <c r="B137" s="197" t="s">
        <v>255</v>
      </c>
      <c r="C137" s="198" t="s">
        <v>256</v>
      </c>
      <c r="D137" s="199" t="s">
        <v>86</v>
      </c>
      <c r="E137" s="200">
        <v>20</v>
      </c>
      <c r="F137" s="200">
        <v>0</v>
      </c>
      <c r="G137" s="201">
        <f>E137*F137</f>
        <v>0</v>
      </c>
      <c r="O137" s="195">
        <v>2</v>
      </c>
      <c r="AA137" s="167">
        <v>1</v>
      </c>
      <c r="AB137" s="167">
        <v>9</v>
      </c>
      <c r="AC137" s="167">
        <v>9</v>
      </c>
      <c r="AZ137" s="167">
        <v>4</v>
      </c>
      <c r="BA137" s="167">
        <f>IF(AZ137=1,G137,0)</f>
        <v>0</v>
      </c>
      <c r="BB137" s="167">
        <f>IF(AZ137=2,G137,0)</f>
        <v>0</v>
      </c>
      <c r="BC137" s="167">
        <f>IF(AZ137=3,G137,0)</f>
        <v>0</v>
      </c>
      <c r="BD137" s="167">
        <f>IF(AZ137=4,G137,0)</f>
        <v>0</v>
      </c>
      <c r="BE137" s="167">
        <f>IF(AZ137=5,G137,0)</f>
        <v>0</v>
      </c>
      <c r="CA137" s="202">
        <v>1</v>
      </c>
      <c r="CB137" s="202">
        <v>9</v>
      </c>
      <c r="CZ137" s="167">
        <v>0.00025</v>
      </c>
    </row>
    <row r="138" spans="1:15" ht="12.75">
      <c r="A138" s="203"/>
      <c r="B138" s="204"/>
      <c r="C138" s="205" t="s">
        <v>257</v>
      </c>
      <c r="D138" s="206"/>
      <c r="E138" s="206"/>
      <c r="F138" s="206"/>
      <c r="G138" s="207"/>
      <c r="L138" s="208" t="s">
        <v>257</v>
      </c>
      <c r="O138" s="195">
        <v>3</v>
      </c>
    </row>
    <row r="139" spans="1:104" ht="12.75">
      <c r="A139" s="196">
        <v>43</v>
      </c>
      <c r="B139" s="197" t="s">
        <v>258</v>
      </c>
      <c r="C139" s="198" t="s">
        <v>259</v>
      </c>
      <c r="D139" s="199" t="s">
        <v>86</v>
      </c>
      <c r="E139" s="200">
        <v>1</v>
      </c>
      <c r="F139" s="200">
        <v>0</v>
      </c>
      <c r="G139" s="201">
        <f>E139*F139</f>
        <v>0</v>
      </c>
      <c r="O139" s="195">
        <v>2</v>
      </c>
      <c r="AA139" s="167">
        <v>1</v>
      </c>
      <c r="AB139" s="167">
        <v>9</v>
      </c>
      <c r="AC139" s="167">
        <v>9</v>
      </c>
      <c r="AZ139" s="167">
        <v>4</v>
      </c>
      <c r="BA139" s="167">
        <f>IF(AZ139=1,G139,0)</f>
        <v>0</v>
      </c>
      <c r="BB139" s="167">
        <f>IF(AZ139=2,G139,0)</f>
        <v>0</v>
      </c>
      <c r="BC139" s="167">
        <f>IF(AZ139=3,G139,0)</f>
        <v>0</v>
      </c>
      <c r="BD139" s="167">
        <f>IF(AZ139=4,G139,0)</f>
        <v>0</v>
      </c>
      <c r="BE139" s="167">
        <f>IF(AZ139=5,G139,0)</f>
        <v>0</v>
      </c>
      <c r="CA139" s="202">
        <v>1</v>
      </c>
      <c r="CB139" s="202">
        <v>9</v>
      </c>
      <c r="CZ139" s="167">
        <v>0</v>
      </c>
    </row>
    <row r="140" spans="1:15" ht="12.75">
      <c r="A140" s="203"/>
      <c r="B140" s="204"/>
      <c r="C140" s="205" t="s">
        <v>260</v>
      </c>
      <c r="D140" s="206"/>
      <c r="E140" s="206"/>
      <c r="F140" s="206"/>
      <c r="G140" s="207"/>
      <c r="L140" s="208" t="s">
        <v>260</v>
      </c>
      <c r="O140" s="195">
        <v>3</v>
      </c>
    </row>
    <row r="141" spans="1:104" ht="12.75">
      <c r="A141" s="196">
        <v>44</v>
      </c>
      <c r="B141" s="197" t="s">
        <v>261</v>
      </c>
      <c r="C141" s="198" t="s">
        <v>262</v>
      </c>
      <c r="D141" s="199" t="s">
        <v>92</v>
      </c>
      <c r="E141" s="200">
        <v>196</v>
      </c>
      <c r="F141" s="200">
        <v>0</v>
      </c>
      <c r="G141" s="201">
        <f>E141*F141</f>
        <v>0</v>
      </c>
      <c r="O141" s="195">
        <v>2</v>
      </c>
      <c r="AA141" s="167">
        <v>1</v>
      </c>
      <c r="AB141" s="167">
        <v>9</v>
      </c>
      <c r="AC141" s="167">
        <v>9</v>
      </c>
      <c r="AZ141" s="167">
        <v>4</v>
      </c>
      <c r="BA141" s="167">
        <f>IF(AZ141=1,G141,0)</f>
        <v>0</v>
      </c>
      <c r="BB141" s="167">
        <f>IF(AZ141=2,G141,0)</f>
        <v>0</v>
      </c>
      <c r="BC141" s="167">
        <f>IF(AZ141=3,G141,0)</f>
        <v>0</v>
      </c>
      <c r="BD141" s="167">
        <f>IF(AZ141=4,G141,0)</f>
        <v>0</v>
      </c>
      <c r="BE141" s="167">
        <f>IF(AZ141=5,G141,0)</f>
        <v>0</v>
      </c>
      <c r="CA141" s="202">
        <v>1</v>
      </c>
      <c r="CB141" s="202">
        <v>9</v>
      </c>
      <c r="CZ141" s="167">
        <v>0</v>
      </c>
    </row>
    <row r="142" spans="1:15" ht="12.75">
      <c r="A142" s="203"/>
      <c r="B142" s="204"/>
      <c r="C142" s="205" t="s">
        <v>263</v>
      </c>
      <c r="D142" s="206"/>
      <c r="E142" s="206"/>
      <c r="F142" s="206"/>
      <c r="G142" s="207"/>
      <c r="L142" s="208" t="s">
        <v>263</v>
      </c>
      <c r="O142" s="195">
        <v>3</v>
      </c>
    </row>
    <row r="143" spans="1:15" ht="12.75">
      <c r="A143" s="203"/>
      <c r="B143" s="209"/>
      <c r="C143" s="210" t="s">
        <v>264</v>
      </c>
      <c r="D143" s="211"/>
      <c r="E143" s="212">
        <v>50</v>
      </c>
      <c r="F143" s="213"/>
      <c r="G143" s="214"/>
      <c r="M143" s="208" t="s">
        <v>264</v>
      </c>
      <c r="O143" s="195"/>
    </row>
    <row r="144" spans="1:15" ht="12.75">
      <c r="A144" s="203"/>
      <c r="B144" s="209"/>
      <c r="C144" s="210" t="s">
        <v>265</v>
      </c>
      <c r="D144" s="211"/>
      <c r="E144" s="212">
        <v>140</v>
      </c>
      <c r="F144" s="213"/>
      <c r="G144" s="214"/>
      <c r="M144" s="208" t="s">
        <v>265</v>
      </c>
      <c r="O144" s="195"/>
    </row>
    <row r="145" spans="1:15" ht="12.75">
      <c r="A145" s="203"/>
      <c r="B145" s="209"/>
      <c r="C145" s="210" t="s">
        <v>266</v>
      </c>
      <c r="D145" s="211"/>
      <c r="E145" s="212">
        <v>6</v>
      </c>
      <c r="F145" s="213"/>
      <c r="G145" s="214"/>
      <c r="M145" s="208" t="s">
        <v>266</v>
      </c>
      <c r="O145" s="195"/>
    </row>
    <row r="146" spans="1:104" ht="22.5">
      <c r="A146" s="196">
        <v>45</v>
      </c>
      <c r="B146" s="197" t="s">
        <v>267</v>
      </c>
      <c r="C146" s="198" t="s">
        <v>268</v>
      </c>
      <c r="D146" s="199" t="s">
        <v>92</v>
      </c>
      <c r="E146" s="200">
        <v>1185</v>
      </c>
      <c r="F146" s="200">
        <v>0</v>
      </c>
      <c r="G146" s="201">
        <f>E146*F146</f>
        <v>0</v>
      </c>
      <c r="O146" s="195">
        <v>2</v>
      </c>
      <c r="AA146" s="167">
        <v>1</v>
      </c>
      <c r="AB146" s="167">
        <v>9</v>
      </c>
      <c r="AC146" s="167">
        <v>9</v>
      </c>
      <c r="AZ146" s="167">
        <v>4</v>
      </c>
      <c r="BA146" s="167">
        <f>IF(AZ146=1,G146,0)</f>
        <v>0</v>
      </c>
      <c r="BB146" s="167">
        <f>IF(AZ146=2,G146,0)</f>
        <v>0</v>
      </c>
      <c r="BC146" s="167">
        <f>IF(AZ146=3,G146,0)</f>
        <v>0</v>
      </c>
      <c r="BD146" s="167">
        <f>IF(AZ146=4,G146,0)</f>
        <v>0</v>
      </c>
      <c r="BE146" s="167">
        <f>IF(AZ146=5,G146,0)</f>
        <v>0</v>
      </c>
      <c r="CA146" s="202">
        <v>1</v>
      </c>
      <c r="CB146" s="202">
        <v>9</v>
      </c>
      <c r="CZ146" s="167">
        <v>0.00017</v>
      </c>
    </row>
    <row r="147" spans="1:15" ht="12.75">
      <c r="A147" s="203"/>
      <c r="B147" s="204"/>
      <c r="C147" s="205" t="s">
        <v>269</v>
      </c>
      <c r="D147" s="206"/>
      <c r="E147" s="206"/>
      <c r="F147" s="206"/>
      <c r="G147" s="207"/>
      <c r="L147" s="208" t="s">
        <v>269</v>
      </c>
      <c r="O147" s="195">
        <v>3</v>
      </c>
    </row>
    <row r="148" spans="1:15" ht="12.75">
      <c r="A148" s="203"/>
      <c r="B148" s="209"/>
      <c r="C148" s="210" t="s">
        <v>270</v>
      </c>
      <c r="D148" s="211"/>
      <c r="E148" s="212">
        <v>0</v>
      </c>
      <c r="F148" s="213"/>
      <c r="G148" s="214"/>
      <c r="M148" s="208" t="s">
        <v>270</v>
      </c>
      <c r="O148" s="195"/>
    </row>
    <row r="149" spans="1:15" ht="12.75">
      <c r="A149" s="203"/>
      <c r="B149" s="209"/>
      <c r="C149" s="210" t="s">
        <v>271</v>
      </c>
      <c r="D149" s="211"/>
      <c r="E149" s="212">
        <v>35</v>
      </c>
      <c r="F149" s="213"/>
      <c r="G149" s="214"/>
      <c r="M149" s="208" t="s">
        <v>271</v>
      </c>
      <c r="O149" s="195"/>
    </row>
    <row r="150" spans="1:15" ht="12.75">
      <c r="A150" s="203"/>
      <c r="B150" s="209"/>
      <c r="C150" s="210" t="s">
        <v>272</v>
      </c>
      <c r="D150" s="211"/>
      <c r="E150" s="212">
        <v>80</v>
      </c>
      <c r="F150" s="213"/>
      <c r="G150" s="214"/>
      <c r="M150" s="208" t="s">
        <v>272</v>
      </c>
      <c r="O150" s="195"/>
    </row>
    <row r="151" spans="1:15" ht="12.75">
      <c r="A151" s="203"/>
      <c r="B151" s="209"/>
      <c r="C151" s="210" t="s">
        <v>273</v>
      </c>
      <c r="D151" s="211"/>
      <c r="E151" s="212">
        <v>130</v>
      </c>
      <c r="F151" s="213"/>
      <c r="G151" s="214"/>
      <c r="M151" s="208" t="s">
        <v>273</v>
      </c>
      <c r="O151" s="195"/>
    </row>
    <row r="152" spans="1:15" ht="12.75">
      <c r="A152" s="203"/>
      <c r="B152" s="209"/>
      <c r="C152" s="210" t="s">
        <v>274</v>
      </c>
      <c r="D152" s="211"/>
      <c r="E152" s="212">
        <v>0</v>
      </c>
      <c r="F152" s="213"/>
      <c r="G152" s="214"/>
      <c r="M152" s="208" t="s">
        <v>274</v>
      </c>
      <c r="O152" s="195"/>
    </row>
    <row r="153" spans="1:15" ht="12.75">
      <c r="A153" s="203"/>
      <c r="B153" s="209"/>
      <c r="C153" s="210" t="s">
        <v>275</v>
      </c>
      <c r="D153" s="211"/>
      <c r="E153" s="212">
        <v>385</v>
      </c>
      <c r="F153" s="213"/>
      <c r="G153" s="214"/>
      <c r="M153" s="208" t="s">
        <v>275</v>
      </c>
      <c r="O153" s="195"/>
    </row>
    <row r="154" spans="1:15" ht="12.75">
      <c r="A154" s="203"/>
      <c r="B154" s="209"/>
      <c r="C154" s="210" t="s">
        <v>276</v>
      </c>
      <c r="D154" s="211"/>
      <c r="E154" s="212">
        <v>420</v>
      </c>
      <c r="F154" s="213"/>
      <c r="G154" s="214"/>
      <c r="M154" s="208" t="s">
        <v>276</v>
      </c>
      <c r="O154" s="195"/>
    </row>
    <row r="155" spans="1:15" ht="12.75">
      <c r="A155" s="203"/>
      <c r="B155" s="209"/>
      <c r="C155" s="210" t="s">
        <v>277</v>
      </c>
      <c r="D155" s="211"/>
      <c r="E155" s="212">
        <v>55</v>
      </c>
      <c r="F155" s="213"/>
      <c r="G155" s="214"/>
      <c r="M155" s="208" t="s">
        <v>277</v>
      </c>
      <c r="O155" s="195"/>
    </row>
    <row r="156" spans="1:15" ht="12.75">
      <c r="A156" s="203"/>
      <c r="B156" s="209"/>
      <c r="C156" s="210" t="s">
        <v>278</v>
      </c>
      <c r="D156" s="211"/>
      <c r="E156" s="212">
        <v>80</v>
      </c>
      <c r="F156" s="213"/>
      <c r="G156" s="214"/>
      <c r="M156" s="208" t="s">
        <v>278</v>
      </c>
      <c r="O156" s="195"/>
    </row>
    <row r="157" spans="1:104" ht="22.5">
      <c r="A157" s="196">
        <v>46</v>
      </c>
      <c r="B157" s="197" t="s">
        <v>279</v>
      </c>
      <c r="C157" s="198" t="s">
        <v>280</v>
      </c>
      <c r="D157" s="199" t="s">
        <v>92</v>
      </c>
      <c r="E157" s="200">
        <v>130</v>
      </c>
      <c r="F157" s="200">
        <v>0</v>
      </c>
      <c r="G157" s="201">
        <f>E157*F157</f>
        <v>0</v>
      </c>
      <c r="O157" s="195">
        <v>2</v>
      </c>
      <c r="AA157" s="167">
        <v>1</v>
      </c>
      <c r="AB157" s="167">
        <v>9</v>
      </c>
      <c r="AC157" s="167">
        <v>9</v>
      </c>
      <c r="AZ157" s="167">
        <v>4</v>
      </c>
      <c r="BA157" s="167">
        <f>IF(AZ157=1,G157,0)</f>
        <v>0</v>
      </c>
      <c r="BB157" s="167">
        <f>IF(AZ157=2,G157,0)</f>
        <v>0</v>
      </c>
      <c r="BC157" s="167">
        <f>IF(AZ157=3,G157,0)</f>
        <v>0</v>
      </c>
      <c r="BD157" s="167">
        <f>IF(AZ157=4,G157,0)</f>
        <v>0</v>
      </c>
      <c r="BE157" s="167">
        <f>IF(AZ157=5,G157,0)</f>
        <v>0</v>
      </c>
      <c r="CA157" s="202">
        <v>1</v>
      </c>
      <c r="CB157" s="202">
        <v>9</v>
      </c>
      <c r="CZ157" s="167">
        <v>0.00023</v>
      </c>
    </row>
    <row r="158" spans="1:15" ht="12.75">
      <c r="A158" s="203"/>
      <c r="B158" s="204"/>
      <c r="C158" s="205" t="s">
        <v>269</v>
      </c>
      <c r="D158" s="206"/>
      <c r="E158" s="206"/>
      <c r="F158" s="206"/>
      <c r="G158" s="207"/>
      <c r="L158" s="208" t="s">
        <v>269</v>
      </c>
      <c r="O158" s="195">
        <v>3</v>
      </c>
    </row>
    <row r="159" spans="1:15" ht="12.75">
      <c r="A159" s="203"/>
      <c r="B159" s="209"/>
      <c r="C159" s="210" t="s">
        <v>270</v>
      </c>
      <c r="D159" s="211"/>
      <c r="E159" s="212">
        <v>0</v>
      </c>
      <c r="F159" s="213"/>
      <c r="G159" s="214"/>
      <c r="M159" s="208" t="s">
        <v>270</v>
      </c>
      <c r="O159" s="195"/>
    </row>
    <row r="160" spans="1:15" ht="12.75">
      <c r="A160" s="203"/>
      <c r="B160" s="209"/>
      <c r="C160" s="210" t="s">
        <v>281</v>
      </c>
      <c r="D160" s="211"/>
      <c r="E160" s="212">
        <v>50</v>
      </c>
      <c r="F160" s="213"/>
      <c r="G160" s="214"/>
      <c r="M160" s="208" t="s">
        <v>281</v>
      </c>
      <c r="O160" s="195"/>
    </row>
    <row r="161" spans="1:15" ht="12.75">
      <c r="A161" s="203"/>
      <c r="B161" s="209"/>
      <c r="C161" s="210" t="s">
        <v>282</v>
      </c>
      <c r="D161" s="211"/>
      <c r="E161" s="212">
        <v>65</v>
      </c>
      <c r="F161" s="213"/>
      <c r="G161" s="214"/>
      <c r="M161" s="208" t="s">
        <v>282</v>
      </c>
      <c r="O161" s="195"/>
    </row>
    <row r="162" spans="1:15" ht="12.75">
      <c r="A162" s="203"/>
      <c r="B162" s="209"/>
      <c r="C162" s="210" t="s">
        <v>283</v>
      </c>
      <c r="D162" s="211"/>
      <c r="E162" s="212">
        <v>15</v>
      </c>
      <c r="F162" s="213"/>
      <c r="G162" s="214"/>
      <c r="M162" s="208" t="s">
        <v>283</v>
      </c>
      <c r="O162" s="195"/>
    </row>
    <row r="163" spans="1:104" ht="22.5">
      <c r="A163" s="196">
        <v>47</v>
      </c>
      <c r="B163" s="197" t="s">
        <v>284</v>
      </c>
      <c r="C163" s="198" t="s">
        <v>285</v>
      </c>
      <c r="D163" s="199" t="s">
        <v>92</v>
      </c>
      <c r="E163" s="200">
        <v>495</v>
      </c>
      <c r="F163" s="200">
        <v>0</v>
      </c>
      <c r="G163" s="201">
        <f>E163*F163</f>
        <v>0</v>
      </c>
      <c r="O163" s="195">
        <v>2</v>
      </c>
      <c r="AA163" s="167">
        <v>1</v>
      </c>
      <c r="AB163" s="167">
        <v>9</v>
      </c>
      <c r="AC163" s="167">
        <v>9</v>
      </c>
      <c r="AZ163" s="167">
        <v>4</v>
      </c>
      <c r="BA163" s="167">
        <f>IF(AZ163=1,G163,0)</f>
        <v>0</v>
      </c>
      <c r="BB163" s="167">
        <f>IF(AZ163=2,G163,0)</f>
        <v>0</v>
      </c>
      <c r="BC163" s="167">
        <f>IF(AZ163=3,G163,0)</f>
        <v>0</v>
      </c>
      <c r="BD163" s="167">
        <f>IF(AZ163=4,G163,0)</f>
        <v>0</v>
      </c>
      <c r="BE163" s="167">
        <f>IF(AZ163=5,G163,0)</f>
        <v>0</v>
      </c>
      <c r="CA163" s="202">
        <v>1</v>
      </c>
      <c r="CB163" s="202">
        <v>9</v>
      </c>
      <c r="CZ163" s="167">
        <v>0.00032</v>
      </c>
    </row>
    <row r="164" spans="1:15" ht="12.75">
      <c r="A164" s="203"/>
      <c r="B164" s="204"/>
      <c r="C164" s="205" t="s">
        <v>286</v>
      </c>
      <c r="D164" s="206"/>
      <c r="E164" s="206"/>
      <c r="F164" s="206"/>
      <c r="G164" s="207"/>
      <c r="L164" s="208" t="s">
        <v>286</v>
      </c>
      <c r="O164" s="195">
        <v>3</v>
      </c>
    </row>
    <row r="165" spans="1:15" ht="12.75">
      <c r="A165" s="203"/>
      <c r="B165" s="209"/>
      <c r="C165" s="210" t="s">
        <v>287</v>
      </c>
      <c r="D165" s="211"/>
      <c r="E165" s="212">
        <v>455</v>
      </c>
      <c r="F165" s="213"/>
      <c r="G165" s="214"/>
      <c r="M165" s="208" t="s">
        <v>287</v>
      </c>
      <c r="O165" s="195"/>
    </row>
    <row r="166" spans="1:15" ht="12.75">
      <c r="A166" s="203"/>
      <c r="B166" s="209"/>
      <c r="C166" s="210" t="s">
        <v>288</v>
      </c>
      <c r="D166" s="211"/>
      <c r="E166" s="212">
        <v>40</v>
      </c>
      <c r="F166" s="213"/>
      <c r="G166" s="214"/>
      <c r="M166" s="208" t="s">
        <v>288</v>
      </c>
      <c r="O166" s="195"/>
    </row>
    <row r="167" spans="1:104" ht="22.5">
      <c r="A167" s="196">
        <v>48</v>
      </c>
      <c r="B167" s="197" t="s">
        <v>289</v>
      </c>
      <c r="C167" s="198" t="s">
        <v>290</v>
      </c>
      <c r="D167" s="199" t="s">
        <v>92</v>
      </c>
      <c r="E167" s="200">
        <v>60</v>
      </c>
      <c r="F167" s="200">
        <v>0</v>
      </c>
      <c r="G167" s="201">
        <f>E167*F167</f>
        <v>0</v>
      </c>
      <c r="O167" s="195">
        <v>2</v>
      </c>
      <c r="AA167" s="167">
        <v>1</v>
      </c>
      <c r="AB167" s="167">
        <v>9</v>
      </c>
      <c r="AC167" s="167">
        <v>9</v>
      </c>
      <c r="AZ167" s="167">
        <v>4</v>
      </c>
      <c r="BA167" s="167">
        <f>IF(AZ167=1,G167,0)</f>
        <v>0</v>
      </c>
      <c r="BB167" s="167">
        <f>IF(AZ167=2,G167,0)</f>
        <v>0</v>
      </c>
      <c r="BC167" s="167">
        <f>IF(AZ167=3,G167,0)</f>
        <v>0</v>
      </c>
      <c r="BD167" s="167">
        <f>IF(AZ167=4,G167,0)</f>
        <v>0</v>
      </c>
      <c r="BE167" s="167">
        <f>IF(AZ167=5,G167,0)</f>
        <v>0</v>
      </c>
      <c r="CA167" s="202">
        <v>1</v>
      </c>
      <c r="CB167" s="202">
        <v>9</v>
      </c>
      <c r="CZ167" s="167">
        <v>0.00022</v>
      </c>
    </row>
    <row r="168" spans="1:15" ht="12.75">
      <c r="A168" s="203"/>
      <c r="B168" s="204"/>
      <c r="C168" s="205" t="s">
        <v>291</v>
      </c>
      <c r="D168" s="206"/>
      <c r="E168" s="206"/>
      <c r="F168" s="206"/>
      <c r="G168" s="207"/>
      <c r="L168" s="208" t="s">
        <v>291</v>
      </c>
      <c r="O168" s="195">
        <v>3</v>
      </c>
    </row>
    <row r="169" spans="1:104" ht="22.5">
      <c r="A169" s="196">
        <v>49</v>
      </c>
      <c r="B169" s="197" t="s">
        <v>292</v>
      </c>
      <c r="C169" s="198" t="s">
        <v>293</v>
      </c>
      <c r="D169" s="199" t="s">
        <v>92</v>
      </c>
      <c r="E169" s="200">
        <v>32</v>
      </c>
      <c r="F169" s="200">
        <v>0</v>
      </c>
      <c r="G169" s="201">
        <f>E169*F169</f>
        <v>0</v>
      </c>
      <c r="O169" s="195">
        <v>2</v>
      </c>
      <c r="AA169" s="167">
        <v>1</v>
      </c>
      <c r="AB169" s="167">
        <v>9</v>
      </c>
      <c r="AC169" s="167">
        <v>9</v>
      </c>
      <c r="AZ169" s="167">
        <v>4</v>
      </c>
      <c r="BA169" s="167">
        <f>IF(AZ169=1,G169,0)</f>
        <v>0</v>
      </c>
      <c r="BB169" s="167">
        <f>IF(AZ169=2,G169,0)</f>
        <v>0</v>
      </c>
      <c r="BC169" s="167">
        <f>IF(AZ169=3,G169,0)</f>
        <v>0</v>
      </c>
      <c r="BD169" s="167">
        <f>IF(AZ169=4,G169,0)</f>
        <v>0</v>
      </c>
      <c r="BE169" s="167">
        <f>IF(AZ169=5,G169,0)</f>
        <v>0</v>
      </c>
      <c r="CA169" s="202">
        <v>1</v>
      </c>
      <c r="CB169" s="202">
        <v>9</v>
      </c>
      <c r="CZ169" s="167">
        <v>0.00032</v>
      </c>
    </row>
    <row r="170" spans="1:15" ht="12.75">
      <c r="A170" s="203"/>
      <c r="B170" s="209"/>
      <c r="C170" s="210" t="s">
        <v>294</v>
      </c>
      <c r="D170" s="211"/>
      <c r="E170" s="212">
        <v>32</v>
      </c>
      <c r="F170" s="213"/>
      <c r="G170" s="214"/>
      <c r="M170" s="208" t="s">
        <v>294</v>
      </c>
      <c r="O170" s="195"/>
    </row>
    <row r="171" spans="1:104" ht="22.5">
      <c r="A171" s="196">
        <v>50</v>
      </c>
      <c r="B171" s="197" t="s">
        <v>295</v>
      </c>
      <c r="C171" s="198" t="s">
        <v>296</v>
      </c>
      <c r="D171" s="199" t="s">
        <v>92</v>
      </c>
      <c r="E171" s="200">
        <v>44</v>
      </c>
      <c r="F171" s="200">
        <v>0</v>
      </c>
      <c r="G171" s="201">
        <f>E171*F171</f>
        <v>0</v>
      </c>
      <c r="O171" s="195">
        <v>2</v>
      </c>
      <c r="AA171" s="167">
        <v>1</v>
      </c>
      <c r="AB171" s="167">
        <v>9</v>
      </c>
      <c r="AC171" s="167">
        <v>9</v>
      </c>
      <c r="AZ171" s="167">
        <v>4</v>
      </c>
      <c r="BA171" s="167">
        <f>IF(AZ171=1,G171,0)</f>
        <v>0</v>
      </c>
      <c r="BB171" s="167">
        <f>IF(AZ171=2,G171,0)</f>
        <v>0</v>
      </c>
      <c r="BC171" s="167">
        <f>IF(AZ171=3,G171,0)</f>
        <v>0</v>
      </c>
      <c r="BD171" s="167">
        <f>IF(AZ171=4,G171,0)</f>
        <v>0</v>
      </c>
      <c r="BE171" s="167">
        <f>IF(AZ171=5,G171,0)</f>
        <v>0</v>
      </c>
      <c r="CA171" s="202">
        <v>1</v>
      </c>
      <c r="CB171" s="202">
        <v>9</v>
      </c>
      <c r="CZ171" s="167">
        <v>0.00043</v>
      </c>
    </row>
    <row r="172" spans="1:15" ht="12.75">
      <c r="A172" s="203"/>
      <c r="B172" s="209"/>
      <c r="C172" s="210" t="s">
        <v>297</v>
      </c>
      <c r="D172" s="211"/>
      <c r="E172" s="212">
        <v>40</v>
      </c>
      <c r="F172" s="213"/>
      <c r="G172" s="214"/>
      <c r="M172" s="208" t="s">
        <v>297</v>
      </c>
      <c r="O172" s="195"/>
    </row>
    <row r="173" spans="1:15" ht="12.75">
      <c r="A173" s="203"/>
      <c r="B173" s="209"/>
      <c r="C173" s="210" t="s">
        <v>298</v>
      </c>
      <c r="D173" s="211"/>
      <c r="E173" s="212">
        <v>4</v>
      </c>
      <c r="F173" s="213"/>
      <c r="G173" s="214"/>
      <c r="M173" s="208" t="s">
        <v>298</v>
      </c>
      <c r="O173" s="195"/>
    </row>
    <row r="174" spans="1:104" ht="22.5">
      <c r="A174" s="196">
        <v>51</v>
      </c>
      <c r="B174" s="197" t="s">
        <v>299</v>
      </c>
      <c r="C174" s="198" t="s">
        <v>300</v>
      </c>
      <c r="D174" s="199" t="s">
        <v>92</v>
      </c>
      <c r="E174" s="200">
        <v>64</v>
      </c>
      <c r="F174" s="200">
        <v>0</v>
      </c>
      <c r="G174" s="201">
        <f>E174*F174</f>
        <v>0</v>
      </c>
      <c r="O174" s="195">
        <v>2</v>
      </c>
      <c r="AA174" s="167">
        <v>1</v>
      </c>
      <c r="AB174" s="167">
        <v>9</v>
      </c>
      <c r="AC174" s="167">
        <v>9</v>
      </c>
      <c r="AZ174" s="167">
        <v>4</v>
      </c>
      <c r="BA174" s="167">
        <f>IF(AZ174=1,G174,0)</f>
        <v>0</v>
      </c>
      <c r="BB174" s="167">
        <f>IF(AZ174=2,G174,0)</f>
        <v>0</v>
      </c>
      <c r="BC174" s="167">
        <f>IF(AZ174=3,G174,0)</f>
        <v>0</v>
      </c>
      <c r="BD174" s="167">
        <f>IF(AZ174=4,G174,0)</f>
        <v>0</v>
      </c>
      <c r="BE174" s="167">
        <f>IF(AZ174=5,G174,0)</f>
        <v>0</v>
      </c>
      <c r="CA174" s="202">
        <v>1</v>
      </c>
      <c r="CB174" s="202">
        <v>9</v>
      </c>
      <c r="CZ174" s="167">
        <v>0.00056</v>
      </c>
    </row>
    <row r="175" spans="1:15" ht="12.75">
      <c r="A175" s="203"/>
      <c r="B175" s="209"/>
      <c r="C175" s="210" t="s">
        <v>301</v>
      </c>
      <c r="D175" s="211"/>
      <c r="E175" s="212">
        <v>28</v>
      </c>
      <c r="F175" s="213"/>
      <c r="G175" s="214"/>
      <c r="M175" s="208" t="s">
        <v>301</v>
      </c>
      <c r="O175" s="195"/>
    </row>
    <row r="176" spans="1:15" ht="12.75">
      <c r="A176" s="203"/>
      <c r="B176" s="209"/>
      <c r="C176" s="210" t="s">
        <v>302</v>
      </c>
      <c r="D176" s="211"/>
      <c r="E176" s="212">
        <v>25</v>
      </c>
      <c r="F176" s="213"/>
      <c r="G176" s="214"/>
      <c r="M176" s="208" t="s">
        <v>302</v>
      </c>
      <c r="O176" s="195"/>
    </row>
    <row r="177" spans="1:15" ht="12.75">
      <c r="A177" s="203"/>
      <c r="B177" s="209"/>
      <c r="C177" s="210" t="s">
        <v>303</v>
      </c>
      <c r="D177" s="211"/>
      <c r="E177" s="212">
        <v>5</v>
      </c>
      <c r="F177" s="213"/>
      <c r="G177" s="214"/>
      <c r="M177" s="208" t="s">
        <v>303</v>
      </c>
      <c r="O177" s="195"/>
    </row>
    <row r="178" spans="1:15" ht="12.75">
      <c r="A178" s="203"/>
      <c r="B178" s="209"/>
      <c r="C178" s="210" t="s">
        <v>266</v>
      </c>
      <c r="D178" s="211"/>
      <c r="E178" s="212">
        <v>6</v>
      </c>
      <c r="F178" s="213"/>
      <c r="G178" s="214"/>
      <c r="M178" s="208" t="s">
        <v>266</v>
      </c>
      <c r="O178" s="195"/>
    </row>
    <row r="179" spans="1:104" ht="12.75">
      <c r="A179" s="196">
        <v>52</v>
      </c>
      <c r="B179" s="197" t="s">
        <v>233</v>
      </c>
      <c r="C179" s="198" t="s">
        <v>304</v>
      </c>
      <c r="D179" s="199" t="s">
        <v>86</v>
      </c>
      <c r="E179" s="200">
        <v>63</v>
      </c>
      <c r="F179" s="200">
        <v>0</v>
      </c>
      <c r="G179" s="201">
        <f>E179*F179</f>
        <v>0</v>
      </c>
      <c r="O179" s="195">
        <v>2</v>
      </c>
      <c r="AA179" s="167">
        <v>3</v>
      </c>
      <c r="AB179" s="167">
        <v>9</v>
      </c>
      <c r="AC179" s="167" t="s">
        <v>233</v>
      </c>
      <c r="AZ179" s="167">
        <v>3</v>
      </c>
      <c r="BA179" s="167">
        <f>IF(AZ179=1,G179,0)</f>
        <v>0</v>
      </c>
      <c r="BB179" s="167">
        <f>IF(AZ179=2,G179,0)</f>
        <v>0</v>
      </c>
      <c r="BC179" s="167">
        <f>IF(AZ179=3,G179,0)</f>
        <v>0</v>
      </c>
      <c r="BD179" s="167">
        <f>IF(AZ179=4,G179,0)</f>
        <v>0</v>
      </c>
      <c r="BE179" s="167">
        <f>IF(AZ179=5,G179,0)</f>
        <v>0</v>
      </c>
      <c r="CA179" s="202">
        <v>3</v>
      </c>
      <c r="CB179" s="202">
        <v>9</v>
      </c>
      <c r="CZ179" s="167">
        <v>0</v>
      </c>
    </row>
    <row r="180" spans="1:15" ht="12.75">
      <c r="A180" s="203"/>
      <c r="B180" s="204"/>
      <c r="C180" s="205" t="s">
        <v>305</v>
      </c>
      <c r="D180" s="206"/>
      <c r="E180" s="206"/>
      <c r="F180" s="206"/>
      <c r="G180" s="207"/>
      <c r="L180" s="208" t="s">
        <v>305</v>
      </c>
      <c r="O180" s="195">
        <v>3</v>
      </c>
    </row>
    <row r="181" spans="1:15" ht="12.75">
      <c r="A181" s="203"/>
      <c r="B181" s="209"/>
      <c r="C181" s="210" t="s">
        <v>306</v>
      </c>
      <c r="D181" s="211"/>
      <c r="E181" s="212">
        <v>11</v>
      </c>
      <c r="F181" s="213"/>
      <c r="G181" s="214"/>
      <c r="M181" s="208" t="s">
        <v>306</v>
      </c>
      <c r="O181" s="195"/>
    </row>
    <row r="182" spans="1:15" ht="12.75">
      <c r="A182" s="203"/>
      <c r="B182" s="209"/>
      <c r="C182" s="210" t="s">
        <v>307</v>
      </c>
      <c r="D182" s="211"/>
      <c r="E182" s="212">
        <v>45</v>
      </c>
      <c r="F182" s="213"/>
      <c r="G182" s="214"/>
      <c r="M182" s="208" t="s">
        <v>307</v>
      </c>
      <c r="O182" s="195"/>
    </row>
    <row r="183" spans="1:15" ht="12.75">
      <c r="A183" s="203"/>
      <c r="B183" s="209"/>
      <c r="C183" s="210" t="s">
        <v>308</v>
      </c>
      <c r="D183" s="211"/>
      <c r="E183" s="212">
        <v>7</v>
      </c>
      <c r="F183" s="213"/>
      <c r="G183" s="214"/>
      <c r="M183" s="208" t="s">
        <v>308</v>
      </c>
      <c r="O183" s="195"/>
    </row>
    <row r="184" spans="1:104" ht="12.75">
      <c r="A184" s="196">
        <v>53</v>
      </c>
      <c r="B184" s="197" t="s">
        <v>309</v>
      </c>
      <c r="C184" s="198" t="s">
        <v>310</v>
      </c>
      <c r="D184" s="199" t="s">
        <v>86</v>
      </c>
      <c r="E184" s="200">
        <v>7</v>
      </c>
      <c r="F184" s="200">
        <v>0</v>
      </c>
      <c r="G184" s="201">
        <f>E184*F184</f>
        <v>0</v>
      </c>
      <c r="O184" s="195">
        <v>2</v>
      </c>
      <c r="AA184" s="167">
        <v>3</v>
      </c>
      <c r="AB184" s="167">
        <v>9</v>
      </c>
      <c r="AC184" s="167" t="s">
        <v>309</v>
      </c>
      <c r="AZ184" s="167">
        <v>3</v>
      </c>
      <c r="BA184" s="167">
        <f>IF(AZ184=1,G184,0)</f>
        <v>0</v>
      </c>
      <c r="BB184" s="167">
        <f>IF(AZ184=2,G184,0)</f>
        <v>0</v>
      </c>
      <c r="BC184" s="167">
        <f>IF(AZ184=3,G184,0)</f>
        <v>0</v>
      </c>
      <c r="BD184" s="167">
        <f>IF(AZ184=4,G184,0)</f>
        <v>0</v>
      </c>
      <c r="BE184" s="167">
        <f>IF(AZ184=5,G184,0)</f>
        <v>0</v>
      </c>
      <c r="CA184" s="202">
        <v>3</v>
      </c>
      <c r="CB184" s="202">
        <v>9</v>
      </c>
      <c r="CZ184" s="167">
        <v>0</v>
      </c>
    </row>
    <row r="185" spans="1:15" ht="12.75">
      <c r="A185" s="203"/>
      <c r="B185" s="204"/>
      <c r="C185" s="205" t="s">
        <v>305</v>
      </c>
      <c r="D185" s="206"/>
      <c r="E185" s="206"/>
      <c r="F185" s="206"/>
      <c r="G185" s="207"/>
      <c r="L185" s="208" t="s">
        <v>305</v>
      </c>
      <c r="O185" s="195">
        <v>3</v>
      </c>
    </row>
    <row r="186" spans="1:15" ht="12.75">
      <c r="A186" s="203"/>
      <c r="B186" s="209"/>
      <c r="C186" s="210" t="s">
        <v>311</v>
      </c>
      <c r="D186" s="211"/>
      <c r="E186" s="212">
        <v>6</v>
      </c>
      <c r="F186" s="213"/>
      <c r="G186" s="214"/>
      <c r="M186" s="208" t="s">
        <v>311</v>
      </c>
      <c r="O186" s="195"/>
    </row>
    <row r="187" spans="1:15" ht="12.75">
      <c r="A187" s="203"/>
      <c r="B187" s="209"/>
      <c r="C187" s="210" t="s">
        <v>312</v>
      </c>
      <c r="D187" s="211"/>
      <c r="E187" s="212">
        <v>1</v>
      </c>
      <c r="F187" s="213"/>
      <c r="G187" s="214"/>
      <c r="M187" s="208" t="s">
        <v>312</v>
      </c>
      <c r="O187" s="195"/>
    </row>
    <row r="188" spans="1:104" ht="12.75">
      <c r="A188" s="196">
        <v>54</v>
      </c>
      <c r="B188" s="197" t="s">
        <v>313</v>
      </c>
      <c r="C188" s="198" t="s">
        <v>314</v>
      </c>
      <c r="D188" s="199" t="s">
        <v>86</v>
      </c>
      <c r="E188" s="200">
        <v>9</v>
      </c>
      <c r="F188" s="200">
        <v>0</v>
      </c>
      <c r="G188" s="201">
        <f>E188*F188</f>
        <v>0</v>
      </c>
      <c r="O188" s="195">
        <v>2</v>
      </c>
      <c r="AA188" s="167">
        <v>3</v>
      </c>
      <c r="AB188" s="167">
        <v>9</v>
      </c>
      <c r="AC188" s="167" t="s">
        <v>313</v>
      </c>
      <c r="AZ188" s="167">
        <v>3</v>
      </c>
      <c r="BA188" s="167">
        <f>IF(AZ188=1,G188,0)</f>
        <v>0</v>
      </c>
      <c r="BB188" s="167">
        <f>IF(AZ188=2,G188,0)</f>
        <v>0</v>
      </c>
      <c r="BC188" s="167">
        <f>IF(AZ188=3,G188,0)</f>
        <v>0</v>
      </c>
      <c r="BD188" s="167">
        <f>IF(AZ188=4,G188,0)</f>
        <v>0</v>
      </c>
      <c r="BE188" s="167">
        <f>IF(AZ188=5,G188,0)</f>
        <v>0</v>
      </c>
      <c r="CA188" s="202">
        <v>3</v>
      </c>
      <c r="CB188" s="202">
        <v>9</v>
      </c>
      <c r="CZ188" s="167">
        <v>0</v>
      </c>
    </row>
    <row r="189" spans="1:15" ht="12.75">
      <c r="A189" s="203"/>
      <c r="B189" s="204"/>
      <c r="C189" s="205" t="s">
        <v>305</v>
      </c>
      <c r="D189" s="206"/>
      <c r="E189" s="206"/>
      <c r="F189" s="206"/>
      <c r="G189" s="207"/>
      <c r="L189" s="208" t="s">
        <v>305</v>
      </c>
      <c r="O189" s="195">
        <v>3</v>
      </c>
    </row>
    <row r="190" spans="1:104" ht="12.75">
      <c r="A190" s="196">
        <v>55</v>
      </c>
      <c r="B190" s="197" t="s">
        <v>315</v>
      </c>
      <c r="C190" s="198" t="s">
        <v>316</v>
      </c>
      <c r="D190" s="199" t="s">
        <v>86</v>
      </c>
      <c r="E190" s="200">
        <v>1</v>
      </c>
      <c r="F190" s="200">
        <v>0</v>
      </c>
      <c r="G190" s="201">
        <f>E190*F190</f>
        <v>0</v>
      </c>
      <c r="O190" s="195">
        <v>2</v>
      </c>
      <c r="AA190" s="167">
        <v>3</v>
      </c>
      <c r="AB190" s="167">
        <v>9</v>
      </c>
      <c r="AC190" s="167" t="s">
        <v>315</v>
      </c>
      <c r="AZ190" s="167">
        <v>3</v>
      </c>
      <c r="BA190" s="167">
        <f>IF(AZ190=1,G190,0)</f>
        <v>0</v>
      </c>
      <c r="BB190" s="167">
        <f>IF(AZ190=2,G190,0)</f>
        <v>0</v>
      </c>
      <c r="BC190" s="167">
        <f>IF(AZ190=3,G190,0)</f>
        <v>0</v>
      </c>
      <c r="BD190" s="167">
        <f>IF(AZ190=4,G190,0)</f>
        <v>0</v>
      </c>
      <c r="BE190" s="167">
        <f>IF(AZ190=5,G190,0)</f>
        <v>0</v>
      </c>
      <c r="CA190" s="202">
        <v>3</v>
      </c>
      <c r="CB190" s="202">
        <v>9</v>
      </c>
      <c r="CZ190" s="167">
        <v>0.0029</v>
      </c>
    </row>
    <row r="191" spans="1:15" ht="12.75">
      <c r="A191" s="203"/>
      <c r="B191" s="204"/>
      <c r="C191" s="205" t="s">
        <v>305</v>
      </c>
      <c r="D191" s="206"/>
      <c r="E191" s="206"/>
      <c r="F191" s="206"/>
      <c r="G191" s="207"/>
      <c r="L191" s="208" t="s">
        <v>305</v>
      </c>
      <c r="O191" s="195">
        <v>3</v>
      </c>
    </row>
    <row r="192" spans="1:104" ht="12.75">
      <c r="A192" s="196">
        <v>56</v>
      </c>
      <c r="B192" s="197" t="s">
        <v>317</v>
      </c>
      <c r="C192" s="198" t="s">
        <v>318</v>
      </c>
      <c r="D192" s="199" t="s">
        <v>86</v>
      </c>
      <c r="E192" s="200">
        <v>32</v>
      </c>
      <c r="F192" s="200">
        <v>0</v>
      </c>
      <c r="G192" s="201">
        <f>E192*F192</f>
        <v>0</v>
      </c>
      <c r="O192" s="195">
        <v>2</v>
      </c>
      <c r="AA192" s="167">
        <v>3</v>
      </c>
      <c r="AB192" s="167">
        <v>9</v>
      </c>
      <c r="AC192" s="167" t="s">
        <v>317</v>
      </c>
      <c r="AZ192" s="167">
        <v>3</v>
      </c>
      <c r="BA192" s="167">
        <f>IF(AZ192=1,G192,0)</f>
        <v>0</v>
      </c>
      <c r="BB192" s="167">
        <f>IF(AZ192=2,G192,0)</f>
        <v>0</v>
      </c>
      <c r="BC192" s="167">
        <f>IF(AZ192=3,G192,0)</f>
        <v>0</v>
      </c>
      <c r="BD192" s="167">
        <f>IF(AZ192=4,G192,0)</f>
        <v>0</v>
      </c>
      <c r="BE192" s="167">
        <f>IF(AZ192=5,G192,0)</f>
        <v>0</v>
      </c>
      <c r="CA192" s="202">
        <v>3</v>
      </c>
      <c r="CB192" s="202">
        <v>9</v>
      </c>
      <c r="CZ192" s="167">
        <v>0.0022</v>
      </c>
    </row>
    <row r="193" spans="1:15" ht="12.75">
      <c r="A193" s="203"/>
      <c r="B193" s="204"/>
      <c r="C193" s="205" t="s">
        <v>305</v>
      </c>
      <c r="D193" s="206"/>
      <c r="E193" s="206"/>
      <c r="F193" s="206"/>
      <c r="G193" s="207"/>
      <c r="L193" s="208" t="s">
        <v>305</v>
      </c>
      <c r="O193" s="195">
        <v>3</v>
      </c>
    </row>
    <row r="194" spans="1:15" ht="12.75">
      <c r="A194" s="203"/>
      <c r="B194" s="209"/>
      <c r="C194" s="210" t="s">
        <v>319</v>
      </c>
      <c r="D194" s="211"/>
      <c r="E194" s="212">
        <v>31</v>
      </c>
      <c r="F194" s="213"/>
      <c r="G194" s="214"/>
      <c r="M194" s="208" t="s">
        <v>319</v>
      </c>
      <c r="O194" s="195"/>
    </row>
    <row r="195" spans="1:15" ht="12.75">
      <c r="A195" s="203"/>
      <c r="B195" s="209"/>
      <c r="C195" s="210" t="s">
        <v>190</v>
      </c>
      <c r="D195" s="211"/>
      <c r="E195" s="212">
        <v>1</v>
      </c>
      <c r="F195" s="213"/>
      <c r="G195" s="214"/>
      <c r="M195" s="208" t="s">
        <v>190</v>
      </c>
      <c r="O195" s="195"/>
    </row>
    <row r="196" spans="1:104" ht="12.75">
      <c r="A196" s="196">
        <v>57</v>
      </c>
      <c r="B196" s="197" t="s">
        <v>320</v>
      </c>
      <c r="C196" s="198" t="s">
        <v>321</v>
      </c>
      <c r="D196" s="199" t="s">
        <v>86</v>
      </c>
      <c r="E196" s="200">
        <v>28</v>
      </c>
      <c r="F196" s="200">
        <v>0</v>
      </c>
      <c r="G196" s="201">
        <f>E196*F196</f>
        <v>0</v>
      </c>
      <c r="O196" s="195">
        <v>2</v>
      </c>
      <c r="AA196" s="167">
        <v>3</v>
      </c>
      <c r="AB196" s="167">
        <v>9</v>
      </c>
      <c r="AC196" s="167" t="s">
        <v>320</v>
      </c>
      <c r="AZ196" s="167">
        <v>3</v>
      </c>
      <c r="BA196" s="167">
        <f>IF(AZ196=1,G196,0)</f>
        <v>0</v>
      </c>
      <c r="BB196" s="167">
        <f>IF(AZ196=2,G196,0)</f>
        <v>0</v>
      </c>
      <c r="BC196" s="167">
        <f>IF(AZ196=3,G196,0)</f>
        <v>0</v>
      </c>
      <c r="BD196" s="167">
        <f>IF(AZ196=4,G196,0)</f>
        <v>0</v>
      </c>
      <c r="BE196" s="167">
        <f>IF(AZ196=5,G196,0)</f>
        <v>0</v>
      </c>
      <c r="CA196" s="202">
        <v>3</v>
      </c>
      <c r="CB196" s="202">
        <v>9</v>
      </c>
      <c r="CZ196" s="167">
        <v>0.0045</v>
      </c>
    </row>
    <row r="197" spans="1:15" ht="12.75">
      <c r="A197" s="203"/>
      <c r="B197" s="204"/>
      <c r="C197" s="205" t="s">
        <v>305</v>
      </c>
      <c r="D197" s="206"/>
      <c r="E197" s="206"/>
      <c r="F197" s="206"/>
      <c r="G197" s="207"/>
      <c r="L197" s="208" t="s">
        <v>305</v>
      </c>
      <c r="O197" s="195">
        <v>3</v>
      </c>
    </row>
    <row r="198" spans="1:104" ht="12.75">
      <c r="A198" s="196">
        <v>58</v>
      </c>
      <c r="B198" s="197" t="s">
        <v>322</v>
      </c>
      <c r="C198" s="198" t="s">
        <v>323</v>
      </c>
      <c r="D198" s="199" t="s">
        <v>86</v>
      </c>
      <c r="E198" s="200">
        <v>25</v>
      </c>
      <c r="F198" s="200">
        <v>0</v>
      </c>
      <c r="G198" s="201">
        <f>E198*F198</f>
        <v>0</v>
      </c>
      <c r="O198" s="195">
        <v>2</v>
      </c>
      <c r="AA198" s="167">
        <v>3</v>
      </c>
      <c r="AB198" s="167">
        <v>9</v>
      </c>
      <c r="AC198" s="167">
        <v>35822001013</v>
      </c>
      <c r="AZ198" s="167">
        <v>3</v>
      </c>
      <c r="BA198" s="167">
        <f>IF(AZ198=1,G198,0)</f>
        <v>0</v>
      </c>
      <c r="BB198" s="167">
        <f>IF(AZ198=2,G198,0)</f>
        <v>0</v>
      </c>
      <c r="BC198" s="167">
        <f>IF(AZ198=3,G198,0)</f>
        <v>0</v>
      </c>
      <c r="BD198" s="167">
        <f>IF(AZ198=4,G198,0)</f>
        <v>0</v>
      </c>
      <c r="BE198" s="167">
        <f>IF(AZ198=5,G198,0)</f>
        <v>0</v>
      </c>
      <c r="CA198" s="202">
        <v>3</v>
      </c>
      <c r="CB198" s="202">
        <v>9</v>
      </c>
      <c r="CZ198" s="167">
        <v>0.00018</v>
      </c>
    </row>
    <row r="199" spans="1:15" ht="12.75">
      <c r="A199" s="203"/>
      <c r="B199" s="209"/>
      <c r="C199" s="210" t="s">
        <v>324</v>
      </c>
      <c r="D199" s="211"/>
      <c r="E199" s="212">
        <v>10</v>
      </c>
      <c r="F199" s="213"/>
      <c r="G199" s="214"/>
      <c r="M199" s="208" t="s">
        <v>324</v>
      </c>
      <c r="O199" s="195"/>
    </row>
    <row r="200" spans="1:15" ht="12.75">
      <c r="A200" s="203"/>
      <c r="B200" s="209"/>
      <c r="C200" s="210" t="s">
        <v>201</v>
      </c>
      <c r="D200" s="211"/>
      <c r="E200" s="212">
        <v>15</v>
      </c>
      <c r="F200" s="213"/>
      <c r="G200" s="214"/>
      <c r="M200" s="208" t="s">
        <v>201</v>
      </c>
      <c r="O200" s="195"/>
    </row>
    <row r="201" spans="1:104" ht="12.75">
      <c r="A201" s="196">
        <v>59</v>
      </c>
      <c r="B201" s="197" t="s">
        <v>325</v>
      </c>
      <c r="C201" s="198" t="s">
        <v>326</v>
      </c>
      <c r="D201" s="199" t="s">
        <v>86</v>
      </c>
      <c r="E201" s="200">
        <v>6</v>
      </c>
      <c r="F201" s="200">
        <v>0</v>
      </c>
      <c r="G201" s="201">
        <f>E201*F201</f>
        <v>0</v>
      </c>
      <c r="O201" s="195">
        <v>2</v>
      </c>
      <c r="AA201" s="167">
        <v>3</v>
      </c>
      <c r="AB201" s="167">
        <v>9</v>
      </c>
      <c r="AC201" s="167">
        <v>35822001015</v>
      </c>
      <c r="AZ201" s="167">
        <v>3</v>
      </c>
      <c r="BA201" s="167">
        <f>IF(AZ201=1,G201,0)</f>
        <v>0</v>
      </c>
      <c r="BB201" s="167">
        <f>IF(AZ201=2,G201,0)</f>
        <v>0</v>
      </c>
      <c r="BC201" s="167">
        <f>IF(AZ201=3,G201,0)</f>
        <v>0</v>
      </c>
      <c r="BD201" s="167">
        <f>IF(AZ201=4,G201,0)</f>
        <v>0</v>
      </c>
      <c r="BE201" s="167">
        <f>IF(AZ201=5,G201,0)</f>
        <v>0</v>
      </c>
      <c r="CA201" s="202">
        <v>3</v>
      </c>
      <c r="CB201" s="202">
        <v>9</v>
      </c>
      <c r="CZ201" s="167">
        <v>0.00018</v>
      </c>
    </row>
    <row r="202" spans="1:15" ht="12.75">
      <c r="A202" s="203"/>
      <c r="B202" s="209"/>
      <c r="C202" s="210" t="s">
        <v>327</v>
      </c>
      <c r="D202" s="211"/>
      <c r="E202" s="212">
        <v>6</v>
      </c>
      <c r="F202" s="213"/>
      <c r="G202" s="214"/>
      <c r="M202" s="208" t="s">
        <v>327</v>
      </c>
      <c r="O202" s="195"/>
    </row>
    <row r="203" spans="1:104" ht="12.75">
      <c r="A203" s="196">
        <v>60</v>
      </c>
      <c r="B203" s="197" t="s">
        <v>328</v>
      </c>
      <c r="C203" s="198" t="s">
        <v>329</v>
      </c>
      <c r="D203" s="199" t="s">
        <v>86</v>
      </c>
      <c r="E203" s="200">
        <v>56</v>
      </c>
      <c r="F203" s="200">
        <v>0</v>
      </c>
      <c r="G203" s="201">
        <f>E203*F203</f>
        <v>0</v>
      </c>
      <c r="O203" s="195">
        <v>2</v>
      </c>
      <c r="AA203" s="167">
        <v>3</v>
      </c>
      <c r="AB203" s="167">
        <v>9</v>
      </c>
      <c r="AC203" s="167">
        <v>35822001016</v>
      </c>
      <c r="AZ203" s="167">
        <v>3</v>
      </c>
      <c r="BA203" s="167">
        <f>IF(AZ203=1,G203,0)</f>
        <v>0</v>
      </c>
      <c r="BB203" s="167">
        <f>IF(AZ203=2,G203,0)</f>
        <v>0</v>
      </c>
      <c r="BC203" s="167">
        <f>IF(AZ203=3,G203,0)</f>
        <v>0</v>
      </c>
      <c r="BD203" s="167">
        <f>IF(AZ203=4,G203,0)</f>
        <v>0</v>
      </c>
      <c r="BE203" s="167">
        <f>IF(AZ203=5,G203,0)</f>
        <v>0</v>
      </c>
      <c r="CA203" s="202">
        <v>3</v>
      </c>
      <c r="CB203" s="202">
        <v>9</v>
      </c>
      <c r="CZ203" s="167">
        <v>0.00018</v>
      </c>
    </row>
    <row r="204" spans="1:15" ht="12.75">
      <c r="A204" s="203"/>
      <c r="B204" s="209"/>
      <c r="C204" s="210" t="s">
        <v>330</v>
      </c>
      <c r="D204" s="211"/>
      <c r="E204" s="212">
        <v>56</v>
      </c>
      <c r="F204" s="213"/>
      <c r="G204" s="214"/>
      <c r="M204" s="208" t="s">
        <v>330</v>
      </c>
      <c r="O204" s="195"/>
    </row>
    <row r="205" spans="1:104" ht="12.75">
      <c r="A205" s="196">
        <v>61</v>
      </c>
      <c r="B205" s="197" t="s">
        <v>331</v>
      </c>
      <c r="C205" s="198" t="s">
        <v>332</v>
      </c>
      <c r="D205" s="199" t="s">
        <v>86</v>
      </c>
      <c r="E205" s="200">
        <v>1</v>
      </c>
      <c r="F205" s="200">
        <v>0</v>
      </c>
      <c r="G205" s="201">
        <f>E205*F205</f>
        <v>0</v>
      </c>
      <c r="O205" s="195">
        <v>2</v>
      </c>
      <c r="AA205" s="167">
        <v>3</v>
      </c>
      <c r="AB205" s="167">
        <v>9</v>
      </c>
      <c r="AC205" s="167">
        <v>35822002311</v>
      </c>
      <c r="AZ205" s="167">
        <v>3</v>
      </c>
      <c r="BA205" s="167">
        <f>IF(AZ205=1,G205,0)</f>
        <v>0</v>
      </c>
      <c r="BB205" s="167">
        <f>IF(AZ205=2,G205,0)</f>
        <v>0</v>
      </c>
      <c r="BC205" s="167">
        <f>IF(AZ205=3,G205,0)</f>
        <v>0</v>
      </c>
      <c r="BD205" s="167">
        <f>IF(AZ205=4,G205,0)</f>
        <v>0</v>
      </c>
      <c r="BE205" s="167">
        <f>IF(AZ205=5,G205,0)</f>
        <v>0</v>
      </c>
      <c r="CA205" s="202">
        <v>3</v>
      </c>
      <c r="CB205" s="202">
        <v>9</v>
      </c>
      <c r="CZ205" s="167">
        <v>0.0005</v>
      </c>
    </row>
    <row r="206" spans="1:104" ht="12.75">
      <c r="A206" s="196">
        <v>62</v>
      </c>
      <c r="B206" s="197" t="s">
        <v>333</v>
      </c>
      <c r="C206" s="198" t="s">
        <v>334</v>
      </c>
      <c r="D206" s="199" t="s">
        <v>86</v>
      </c>
      <c r="E206" s="200">
        <v>2</v>
      </c>
      <c r="F206" s="200">
        <v>0</v>
      </c>
      <c r="G206" s="201">
        <f>E206*F206</f>
        <v>0</v>
      </c>
      <c r="O206" s="195">
        <v>2</v>
      </c>
      <c r="AA206" s="167">
        <v>3</v>
      </c>
      <c r="AB206" s="167">
        <v>9</v>
      </c>
      <c r="AC206" s="167">
        <v>35822002315</v>
      </c>
      <c r="AZ206" s="167">
        <v>3</v>
      </c>
      <c r="BA206" s="167">
        <f>IF(AZ206=1,G206,0)</f>
        <v>0</v>
      </c>
      <c r="BB206" s="167">
        <f>IF(AZ206=2,G206,0)</f>
        <v>0</v>
      </c>
      <c r="BC206" s="167">
        <f>IF(AZ206=3,G206,0)</f>
        <v>0</v>
      </c>
      <c r="BD206" s="167">
        <f>IF(AZ206=4,G206,0)</f>
        <v>0</v>
      </c>
      <c r="BE206" s="167">
        <f>IF(AZ206=5,G206,0)</f>
        <v>0</v>
      </c>
      <c r="CA206" s="202">
        <v>3</v>
      </c>
      <c r="CB206" s="202">
        <v>9</v>
      </c>
      <c r="CZ206" s="167">
        <v>0.0005</v>
      </c>
    </row>
    <row r="207" spans="1:104" ht="12.75">
      <c r="A207" s="196">
        <v>63</v>
      </c>
      <c r="B207" s="197" t="s">
        <v>335</v>
      </c>
      <c r="C207" s="198" t="s">
        <v>336</v>
      </c>
      <c r="D207" s="199" t="s">
        <v>86</v>
      </c>
      <c r="E207" s="200">
        <v>3</v>
      </c>
      <c r="F207" s="200">
        <v>0</v>
      </c>
      <c r="G207" s="201">
        <f>E207*F207</f>
        <v>0</v>
      </c>
      <c r="O207" s="195">
        <v>2</v>
      </c>
      <c r="AA207" s="167">
        <v>3</v>
      </c>
      <c r="AB207" s="167">
        <v>9</v>
      </c>
      <c r="AC207" s="167">
        <v>35824716</v>
      </c>
      <c r="AZ207" s="167">
        <v>3</v>
      </c>
      <c r="BA207" s="167">
        <f>IF(AZ207=1,G207,0)</f>
        <v>0</v>
      </c>
      <c r="BB207" s="167">
        <f>IF(AZ207=2,G207,0)</f>
        <v>0</v>
      </c>
      <c r="BC207" s="167">
        <f>IF(AZ207=3,G207,0)</f>
        <v>0</v>
      </c>
      <c r="BD207" s="167">
        <f>IF(AZ207=4,G207,0)</f>
        <v>0</v>
      </c>
      <c r="BE207" s="167">
        <f>IF(AZ207=5,G207,0)</f>
        <v>0</v>
      </c>
      <c r="CA207" s="202">
        <v>3</v>
      </c>
      <c r="CB207" s="202">
        <v>9</v>
      </c>
      <c r="CZ207" s="167">
        <v>0</v>
      </c>
    </row>
    <row r="208" spans="1:15" ht="12.75">
      <c r="A208" s="203"/>
      <c r="B208" s="204"/>
      <c r="C208" s="205" t="s">
        <v>337</v>
      </c>
      <c r="D208" s="206"/>
      <c r="E208" s="206"/>
      <c r="F208" s="206"/>
      <c r="G208" s="207"/>
      <c r="L208" s="208" t="s">
        <v>337</v>
      </c>
      <c r="O208" s="195">
        <v>3</v>
      </c>
    </row>
    <row r="209" spans="1:104" ht="12.75">
      <c r="A209" s="196">
        <v>64</v>
      </c>
      <c r="B209" s="197" t="s">
        <v>338</v>
      </c>
      <c r="C209" s="198" t="s">
        <v>339</v>
      </c>
      <c r="D209" s="199" t="s">
        <v>86</v>
      </c>
      <c r="E209" s="200">
        <v>6</v>
      </c>
      <c r="F209" s="200">
        <v>0</v>
      </c>
      <c r="G209" s="201">
        <f>E209*F209</f>
        <v>0</v>
      </c>
      <c r="O209" s="195">
        <v>2</v>
      </c>
      <c r="AA209" s="167">
        <v>3</v>
      </c>
      <c r="AB209" s="167">
        <v>9</v>
      </c>
      <c r="AC209" s="167">
        <v>35824717</v>
      </c>
      <c r="AZ209" s="167">
        <v>3</v>
      </c>
      <c r="BA209" s="167">
        <f>IF(AZ209=1,G209,0)</f>
        <v>0</v>
      </c>
      <c r="BB209" s="167">
        <f>IF(AZ209=2,G209,0)</f>
        <v>0</v>
      </c>
      <c r="BC209" s="167">
        <f>IF(AZ209=3,G209,0)</f>
        <v>0</v>
      </c>
      <c r="BD209" s="167">
        <f>IF(AZ209=4,G209,0)</f>
        <v>0</v>
      </c>
      <c r="BE209" s="167">
        <f>IF(AZ209=5,G209,0)</f>
        <v>0</v>
      </c>
      <c r="CA209" s="202">
        <v>3</v>
      </c>
      <c r="CB209" s="202">
        <v>9</v>
      </c>
      <c r="CZ209" s="167">
        <v>0</v>
      </c>
    </row>
    <row r="210" spans="1:104" ht="12.75">
      <c r="A210" s="196">
        <v>65</v>
      </c>
      <c r="B210" s="197" t="s">
        <v>340</v>
      </c>
      <c r="C210" s="198" t="s">
        <v>341</v>
      </c>
      <c r="D210" s="199" t="s">
        <v>86</v>
      </c>
      <c r="E210" s="200">
        <v>3</v>
      </c>
      <c r="F210" s="200">
        <v>0</v>
      </c>
      <c r="G210" s="201">
        <f>E210*F210</f>
        <v>0</v>
      </c>
      <c r="O210" s="195">
        <v>2</v>
      </c>
      <c r="AA210" s="167">
        <v>3</v>
      </c>
      <c r="AB210" s="167">
        <v>9</v>
      </c>
      <c r="AC210" s="167">
        <v>35824756</v>
      </c>
      <c r="AZ210" s="167">
        <v>3</v>
      </c>
      <c r="BA210" s="167">
        <f>IF(AZ210=1,G210,0)</f>
        <v>0</v>
      </c>
      <c r="BB210" s="167">
        <f>IF(AZ210=2,G210,0)</f>
        <v>0</v>
      </c>
      <c r="BC210" s="167">
        <f>IF(AZ210=3,G210,0)</f>
        <v>0</v>
      </c>
      <c r="BD210" s="167">
        <f>IF(AZ210=4,G210,0)</f>
        <v>0</v>
      </c>
      <c r="BE210" s="167">
        <f>IF(AZ210=5,G210,0)</f>
        <v>0</v>
      </c>
      <c r="CA210" s="202">
        <v>3</v>
      </c>
      <c r="CB210" s="202">
        <v>9</v>
      </c>
      <c r="CZ210" s="167">
        <v>0</v>
      </c>
    </row>
    <row r="211" spans="1:57" ht="12.75">
      <c r="A211" s="215"/>
      <c r="B211" s="216" t="s">
        <v>73</v>
      </c>
      <c r="C211" s="217" t="str">
        <f>CONCATENATE(B51," ",C51)</f>
        <v>M21 Elektromontáže</v>
      </c>
      <c r="D211" s="218"/>
      <c r="E211" s="219"/>
      <c r="F211" s="220"/>
      <c r="G211" s="221">
        <f>SUM(G51:G210)</f>
        <v>0</v>
      </c>
      <c r="O211" s="195">
        <v>4</v>
      </c>
      <c r="BA211" s="222">
        <f>SUM(BA51:BA210)</f>
        <v>0</v>
      </c>
      <c r="BB211" s="222">
        <f>SUM(BB51:BB210)</f>
        <v>0</v>
      </c>
      <c r="BC211" s="222">
        <f>SUM(BC51:BC210)</f>
        <v>0</v>
      </c>
      <c r="BD211" s="222">
        <f>SUM(BD51:BD210)</f>
        <v>0</v>
      </c>
      <c r="BE211" s="222">
        <f>SUM(BE51:BE210)</f>
        <v>0</v>
      </c>
    </row>
    <row r="212" ht="12.75">
      <c r="E212" s="167"/>
    </row>
    <row r="213" ht="12.75">
      <c r="E213" s="167"/>
    </row>
    <row r="214" ht="12.75">
      <c r="E214" s="167"/>
    </row>
    <row r="215" ht="12.75">
      <c r="E215" s="167"/>
    </row>
    <row r="216" ht="12.75">
      <c r="E216" s="167"/>
    </row>
    <row r="217" ht="12.75">
      <c r="E217" s="167"/>
    </row>
    <row r="218" ht="12.75">
      <c r="E218" s="167"/>
    </row>
    <row r="219" ht="12.75">
      <c r="E219" s="167"/>
    </row>
    <row r="220" ht="12.75">
      <c r="E220" s="167"/>
    </row>
    <row r="221" ht="12.75">
      <c r="E221" s="167"/>
    </row>
    <row r="222" ht="12.75">
      <c r="E222" s="167"/>
    </row>
    <row r="223" ht="12.75">
      <c r="E223" s="167"/>
    </row>
    <row r="224" ht="12.75">
      <c r="E224" s="167"/>
    </row>
    <row r="225" ht="12.75">
      <c r="E225" s="167"/>
    </row>
    <row r="226" ht="12.75">
      <c r="E226" s="167"/>
    </row>
    <row r="227" ht="12.75">
      <c r="E227" s="167"/>
    </row>
    <row r="228" ht="12.75">
      <c r="E228" s="167"/>
    </row>
    <row r="229" ht="12.75">
      <c r="E229" s="167"/>
    </row>
    <row r="230" ht="12.75">
      <c r="E230" s="167"/>
    </row>
    <row r="231" ht="12.75">
      <c r="E231" s="167"/>
    </row>
    <row r="232" ht="12.75">
      <c r="E232" s="167"/>
    </row>
    <row r="233" ht="12.75">
      <c r="E233" s="167"/>
    </row>
    <row r="234" ht="12.75">
      <c r="E234" s="167"/>
    </row>
    <row r="235" spans="1:7" ht="12.75">
      <c r="A235" s="223"/>
      <c r="B235" s="223"/>
      <c r="C235" s="223"/>
      <c r="D235" s="223"/>
      <c r="E235" s="223"/>
      <c r="F235" s="223"/>
      <c r="G235" s="223"/>
    </row>
    <row r="236" spans="1:7" ht="12.75">
      <c r="A236" s="223"/>
      <c r="B236" s="223"/>
      <c r="C236" s="223"/>
      <c r="D236" s="223"/>
      <c r="E236" s="223"/>
      <c r="F236" s="223"/>
      <c r="G236" s="223"/>
    </row>
    <row r="237" spans="1:7" ht="12.75">
      <c r="A237" s="223"/>
      <c r="B237" s="223"/>
      <c r="C237" s="223"/>
      <c r="D237" s="223"/>
      <c r="E237" s="223"/>
      <c r="F237" s="223"/>
      <c r="G237" s="223"/>
    </row>
    <row r="238" spans="1:7" ht="12.75">
      <c r="A238" s="223"/>
      <c r="B238" s="223"/>
      <c r="C238" s="223"/>
      <c r="D238" s="223"/>
      <c r="E238" s="223"/>
      <c r="F238" s="223"/>
      <c r="G238" s="223"/>
    </row>
    <row r="239" ht="12.75">
      <c r="E239" s="167"/>
    </row>
    <row r="240" ht="12.75">
      <c r="E240" s="167"/>
    </row>
    <row r="241" ht="12.75">
      <c r="E241" s="167"/>
    </row>
    <row r="242" ht="12.75">
      <c r="E242" s="167"/>
    </row>
    <row r="243" ht="12.75">
      <c r="E243" s="167"/>
    </row>
    <row r="244" ht="12.75">
      <c r="E244" s="167"/>
    </row>
    <row r="245" ht="12.75">
      <c r="E245" s="167"/>
    </row>
    <row r="246" ht="12.75">
      <c r="E246" s="167"/>
    </row>
    <row r="247" ht="12.75">
      <c r="E247" s="167"/>
    </row>
    <row r="248" ht="12.75">
      <c r="E248" s="167"/>
    </row>
    <row r="249" ht="12.75">
      <c r="E249" s="167"/>
    </row>
    <row r="250" ht="12.75">
      <c r="E250" s="167"/>
    </row>
    <row r="251" ht="12.75">
      <c r="E251" s="167"/>
    </row>
    <row r="252" ht="12.75">
      <c r="E252" s="167"/>
    </row>
    <row r="253" ht="12.75">
      <c r="E253" s="167"/>
    </row>
    <row r="254" ht="12.75">
      <c r="E254" s="167"/>
    </row>
    <row r="255" ht="12.75">
      <c r="E255" s="167"/>
    </row>
    <row r="256" ht="12.75">
      <c r="E256" s="167"/>
    </row>
    <row r="257" ht="12.75">
      <c r="E257" s="167"/>
    </row>
    <row r="258" ht="12.75">
      <c r="E258" s="167"/>
    </row>
    <row r="259" ht="12.75">
      <c r="E259" s="167"/>
    </row>
    <row r="260" ht="12.75">
      <c r="E260" s="167"/>
    </row>
    <row r="261" ht="12.75">
      <c r="E261" s="167"/>
    </row>
    <row r="262" ht="12.75">
      <c r="E262" s="167"/>
    </row>
    <row r="263" ht="12.75">
      <c r="E263" s="167"/>
    </row>
    <row r="264" ht="12.75">
      <c r="E264" s="167"/>
    </row>
    <row r="265" ht="12.75">
      <c r="E265" s="167"/>
    </row>
    <row r="266" ht="12.75">
      <c r="E266" s="167"/>
    </row>
    <row r="267" ht="12.75">
      <c r="E267" s="167"/>
    </row>
    <row r="268" ht="12.75">
      <c r="E268" s="167"/>
    </row>
    <row r="269" ht="12.75">
      <c r="E269" s="167"/>
    </row>
    <row r="270" spans="1:2" ht="12.75">
      <c r="A270" s="224"/>
      <c r="B270" s="224"/>
    </row>
    <row r="271" spans="1:7" ht="12.75">
      <c r="A271" s="223"/>
      <c r="B271" s="223"/>
      <c r="C271" s="226"/>
      <c r="D271" s="226"/>
      <c r="E271" s="227"/>
      <c r="F271" s="226"/>
      <c r="G271" s="228"/>
    </row>
    <row r="272" spans="1:7" ht="12.75">
      <c r="A272" s="229"/>
      <c r="B272" s="229"/>
      <c r="C272" s="223"/>
      <c r="D272" s="223"/>
      <c r="E272" s="230"/>
      <c r="F272" s="223"/>
      <c r="G272" s="223"/>
    </row>
    <row r="273" spans="1:7" ht="12.75">
      <c r="A273" s="223"/>
      <c r="B273" s="223"/>
      <c r="C273" s="223"/>
      <c r="D273" s="223"/>
      <c r="E273" s="230"/>
      <c r="F273" s="223"/>
      <c r="G273" s="223"/>
    </row>
    <row r="274" spans="1:7" ht="12.75">
      <c r="A274" s="223"/>
      <c r="B274" s="223"/>
      <c r="C274" s="223"/>
      <c r="D274" s="223"/>
      <c r="E274" s="230"/>
      <c r="F274" s="223"/>
      <c r="G274" s="223"/>
    </row>
    <row r="275" spans="1:7" ht="12.75">
      <c r="A275" s="223"/>
      <c r="B275" s="223"/>
      <c r="C275" s="223"/>
      <c r="D275" s="223"/>
      <c r="E275" s="230"/>
      <c r="F275" s="223"/>
      <c r="G275" s="223"/>
    </row>
    <row r="276" spans="1:7" ht="12.75">
      <c r="A276" s="223"/>
      <c r="B276" s="223"/>
      <c r="C276" s="223"/>
      <c r="D276" s="223"/>
      <c r="E276" s="230"/>
      <c r="F276" s="223"/>
      <c r="G276" s="223"/>
    </row>
    <row r="277" spans="1:7" ht="12.75">
      <c r="A277" s="223"/>
      <c r="B277" s="223"/>
      <c r="C277" s="223"/>
      <c r="D277" s="223"/>
      <c r="E277" s="230"/>
      <c r="F277" s="223"/>
      <c r="G277" s="223"/>
    </row>
    <row r="278" spans="1:7" ht="12.75">
      <c r="A278" s="223"/>
      <c r="B278" s="223"/>
      <c r="C278" s="223"/>
      <c r="D278" s="223"/>
      <c r="E278" s="230"/>
      <c r="F278" s="223"/>
      <c r="G278" s="223"/>
    </row>
    <row r="279" spans="1:7" ht="12.75">
      <c r="A279" s="223"/>
      <c r="B279" s="223"/>
      <c r="C279" s="223"/>
      <c r="D279" s="223"/>
      <c r="E279" s="230"/>
      <c r="F279" s="223"/>
      <c r="G279" s="223"/>
    </row>
    <row r="280" spans="1:7" ht="12.75">
      <c r="A280" s="223"/>
      <c r="B280" s="223"/>
      <c r="C280" s="223"/>
      <c r="D280" s="223"/>
      <c r="E280" s="230"/>
      <c r="F280" s="223"/>
      <c r="G280" s="223"/>
    </row>
    <row r="281" spans="1:7" ht="12.75">
      <c r="A281" s="223"/>
      <c r="B281" s="223"/>
      <c r="C281" s="223"/>
      <c r="D281" s="223"/>
      <c r="E281" s="230"/>
      <c r="F281" s="223"/>
      <c r="G281" s="223"/>
    </row>
    <row r="282" spans="1:7" ht="12.75">
      <c r="A282" s="223"/>
      <c r="B282" s="223"/>
      <c r="C282" s="223"/>
      <c r="D282" s="223"/>
      <c r="E282" s="230"/>
      <c r="F282" s="223"/>
      <c r="G282" s="223"/>
    </row>
    <row r="283" spans="1:7" ht="12.75">
      <c r="A283" s="223"/>
      <c r="B283" s="223"/>
      <c r="C283" s="223"/>
      <c r="D283" s="223"/>
      <c r="E283" s="230"/>
      <c r="F283" s="223"/>
      <c r="G283" s="223"/>
    </row>
    <row r="284" spans="1:7" ht="12.75">
      <c r="A284" s="223"/>
      <c r="B284" s="223"/>
      <c r="C284" s="223"/>
      <c r="D284" s="223"/>
      <c r="E284" s="230"/>
      <c r="F284" s="223"/>
      <c r="G284" s="223"/>
    </row>
  </sheetData>
  <mergeCells count="136">
    <mergeCell ref="C202:D202"/>
    <mergeCell ref="C204:D204"/>
    <mergeCell ref="C208:G208"/>
    <mergeCell ref="C193:G193"/>
    <mergeCell ref="C194:D194"/>
    <mergeCell ref="C195:D195"/>
    <mergeCell ref="C197:G197"/>
    <mergeCell ref="C199:D199"/>
    <mergeCell ref="C200:D200"/>
    <mergeCell ref="C183:D183"/>
    <mergeCell ref="C185:G185"/>
    <mergeCell ref="C186:D186"/>
    <mergeCell ref="C187:D187"/>
    <mergeCell ref="C189:G189"/>
    <mergeCell ref="C191:G191"/>
    <mergeCell ref="C176:D176"/>
    <mergeCell ref="C177:D177"/>
    <mergeCell ref="C178:D178"/>
    <mergeCell ref="C180:G180"/>
    <mergeCell ref="C181:D181"/>
    <mergeCell ref="C182:D182"/>
    <mergeCell ref="C166:D166"/>
    <mergeCell ref="C168:G168"/>
    <mergeCell ref="C170:D170"/>
    <mergeCell ref="C172:D172"/>
    <mergeCell ref="C173:D173"/>
    <mergeCell ref="C175:D175"/>
    <mergeCell ref="C159:D159"/>
    <mergeCell ref="C160:D160"/>
    <mergeCell ref="C161:D161"/>
    <mergeCell ref="C162:D162"/>
    <mergeCell ref="C164:G164"/>
    <mergeCell ref="C165:D165"/>
    <mergeCell ref="C152:D152"/>
    <mergeCell ref="C153:D153"/>
    <mergeCell ref="C154:D154"/>
    <mergeCell ref="C155:D155"/>
    <mergeCell ref="C156:D156"/>
    <mergeCell ref="C158:G158"/>
    <mergeCell ref="C145:D145"/>
    <mergeCell ref="C147:G147"/>
    <mergeCell ref="C148:D148"/>
    <mergeCell ref="C149:D149"/>
    <mergeCell ref="C150:D150"/>
    <mergeCell ref="C151:D151"/>
    <mergeCell ref="C136:G136"/>
    <mergeCell ref="C138:G138"/>
    <mergeCell ref="C140:G140"/>
    <mergeCell ref="C142:G142"/>
    <mergeCell ref="C143:D143"/>
    <mergeCell ref="C144:D144"/>
    <mergeCell ref="C126:D126"/>
    <mergeCell ref="C127:D127"/>
    <mergeCell ref="C130:G130"/>
    <mergeCell ref="C131:D131"/>
    <mergeCell ref="C132:D132"/>
    <mergeCell ref="C134:G134"/>
    <mergeCell ref="C119:G119"/>
    <mergeCell ref="C121:G121"/>
    <mergeCell ref="C122:D122"/>
    <mergeCell ref="C123:D123"/>
    <mergeCell ref="C124:D124"/>
    <mergeCell ref="C125:D125"/>
    <mergeCell ref="C108:D108"/>
    <mergeCell ref="C109:D109"/>
    <mergeCell ref="C111:G111"/>
    <mergeCell ref="C113:G113"/>
    <mergeCell ref="C115:G115"/>
    <mergeCell ref="C117:G117"/>
    <mergeCell ref="C99:D99"/>
    <mergeCell ref="C100:D100"/>
    <mergeCell ref="C102:G102"/>
    <mergeCell ref="C104:G104"/>
    <mergeCell ref="C106:G106"/>
    <mergeCell ref="C107:D107"/>
    <mergeCell ref="C88:D88"/>
    <mergeCell ref="C91:G91"/>
    <mergeCell ref="C93:G93"/>
    <mergeCell ref="C95:D95"/>
    <mergeCell ref="C96:D96"/>
    <mergeCell ref="C97:D97"/>
    <mergeCell ref="C80:D80"/>
    <mergeCell ref="C82:D82"/>
    <mergeCell ref="C83:D83"/>
    <mergeCell ref="C84:D84"/>
    <mergeCell ref="C86:G86"/>
    <mergeCell ref="C87:D87"/>
    <mergeCell ref="C72:D72"/>
    <mergeCell ref="C74:D74"/>
    <mergeCell ref="C75:D75"/>
    <mergeCell ref="C76:D76"/>
    <mergeCell ref="C77:D77"/>
    <mergeCell ref="C79:D79"/>
    <mergeCell ref="C63:D63"/>
    <mergeCell ref="C65:G65"/>
    <mergeCell ref="C67:G67"/>
    <mergeCell ref="C68:D68"/>
    <mergeCell ref="C70:G70"/>
    <mergeCell ref="C71:D71"/>
    <mergeCell ref="C53:G53"/>
    <mergeCell ref="C54:D54"/>
    <mergeCell ref="C55:D55"/>
    <mergeCell ref="C57:G57"/>
    <mergeCell ref="C58:D58"/>
    <mergeCell ref="C59:D59"/>
    <mergeCell ref="C61:D61"/>
    <mergeCell ref="C62:D62"/>
    <mergeCell ref="C36:D36"/>
    <mergeCell ref="C41:G41"/>
    <mergeCell ref="C42:D42"/>
    <mergeCell ref="C43:D43"/>
    <mergeCell ref="C45:D45"/>
    <mergeCell ref="C46:D46"/>
    <mergeCell ref="C49:G49"/>
    <mergeCell ref="C29:G29"/>
    <mergeCell ref="C30:D30"/>
    <mergeCell ref="C31:D31"/>
    <mergeCell ref="C33:G33"/>
    <mergeCell ref="C34:D34"/>
    <mergeCell ref="C35:D35"/>
    <mergeCell ref="C18:G18"/>
    <mergeCell ref="C19:D19"/>
    <mergeCell ref="C20:D20"/>
    <mergeCell ref="C22:G22"/>
    <mergeCell ref="C23:D23"/>
    <mergeCell ref="C24:D24"/>
    <mergeCell ref="C25:D25"/>
    <mergeCell ref="C27:G27"/>
    <mergeCell ref="A1:G1"/>
    <mergeCell ref="A3:B3"/>
    <mergeCell ref="A4:B4"/>
    <mergeCell ref="E4:G4"/>
    <mergeCell ref="C9:G9"/>
    <mergeCell ref="C10:D10"/>
    <mergeCell ref="C11:D11"/>
    <mergeCell ref="C13:G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dcterms:created xsi:type="dcterms:W3CDTF">2017-09-20T20:56:54Z</dcterms:created>
  <dcterms:modified xsi:type="dcterms:W3CDTF">2017-09-20T20:57:29Z</dcterms:modified>
  <cp:category/>
  <cp:version/>
  <cp:contentType/>
  <cp:contentStatus/>
</cp:coreProperties>
</file>