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4955" windowHeight="79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'Položky'!$A$1:$G$330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<sst xmlns="http://schemas.openxmlformats.org/spreadsheetml/2006/main" count="856" uniqueCount="470">
  <si>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</si>
  <si>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</si>
  <si>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</si>
  <si>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</si>
  <si>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</si>
  <si>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</si>
  <si>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</si>
  <si>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</si>
  <si>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</si>
  <si>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</si>
  <si>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</si>
  <si>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</si>
  <si>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</si>
  <si>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</si>
  <si>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</si>
  <si>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</si>
  <si>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</si>
  <si>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</si>
  <si>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</si>
  <si>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</si>
  <si>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</si>
  <si>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</si>
  <si>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</si>
  <si>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</si>
  <si>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</si>
  <si>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</si>
  <si>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</si>
  <si>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</si>
  <si>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</si>
  <si>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</si>
  <si>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</si>
  <si>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</si>
  <si>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</si>
  <si>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</si>
  <si>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</si>
  <si>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</si>
  <si>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</si>
  <si>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</si>
  <si>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</si>
  <si>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</si>
  <si>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</si>
  <si>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</si>
  <si>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</si>
  <si>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</si>
  <si>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</si>
  <si>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</si>
  <si>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</si>
  <si>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</si>
  <si>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</si>
  <si>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</si>
  <si>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</si>
  <si>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</si>
  <si>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</si>
  <si>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</si>
  <si>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</si>
  <si>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</si>
  <si>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</si>
  <si>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</si>
  <si>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</si>
  <si>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</si>
  <si>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</si>
  <si>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</si>
  <si>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</si>
  <si>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</si>
  <si>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</si>
  <si>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</si>
  <si>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</si>
  <si>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</si>
  <si>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</si>
  <si>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</si>
  <si>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</si>
  <si>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</si>
  <si>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</si>
  <si>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</si>
  <si>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</si>
  <si>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</si>
  <si>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</t>
  </si>
  <si>
    <t>Frýdl</t>
  </si>
  <si>
    <t>18</t>
  </si>
  <si>
    <t>Rekonstrukce el.společné prostory SPC KLM</t>
  </si>
  <si>
    <t>160917</t>
  </si>
  <si>
    <t>Rekonstrukce el. společných prostor byt.domy SPC</t>
  </si>
  <si>
    <t>61</t>
  </si>
  <si>
    <t>Upravy povrchů vnitřní</t>
  </si>
  <si>
    <t>612401291RT2</t>
  </si>
  <si>
    <t>Omítka malých ploch vnitřních stěn do 0,25 m2 s použitím suché maltové směsi</t>
  </si>
  <si>
    <t>kus</t>
  </si>
  <si>
    <t>Zapravení průchodů zdí, krabic a jiné .Včetně zahlazení</t>
  </si>
  <si>
    <t>krabice:186</t>
  </si>
  <si>
    <t>rozváděče:12</t>
  </si>
  <si>
    <t>jiné:30</t>
  </si>
  <si>
    <t>612401500U00</t>
  </si>
  <si>
    <t xml:space="preserve">Vyplň rýh stěn hl 3 mm š 15 mm </t>
  </si>
  <si>
    <t>m</t>
  </si>
  <si>
    <t>včetně dodávky omítkové směsy</t>
  </si>
  <si>
    <t>612401911R00</t>
  </si>
  <si>
    <t xml:space="preserve">Příplatek za zahlazení povrchu </t>
  </si>
  <si>
    <t>m2</t>
  </si>
  <si>
    <t>97</t>
  </si>
  <si>
    <t>Prorážení otvorů</t>
  </si>
  <si>
    <t>970031035RZ1</t>
  </si>
  <si>
    <t xml:space="preserve">Vrtání  do zdiva cihelného d 35-39 mm </t>
  </si>
  <si>
    <t>přechody přez zdi</t>
  </si>
  <si>
    <t>v patře x 10:80</t>
  </si>
  <si>
    <t>sklep:8</t>
  </si>
  <si>
    <t>přízemí:18</t>
  </si>
  <si>
    <t>971033451R00</t>
  </si>
  <si>
    <t xml:space="preserve">Vybourání otv. zeď cihel. pl.0,25 m2, tl.45cm, MVC </t>
  </si>
  <si>
    <t>pro rozváděče</t>
  </si>
  <si>
    <t>RS:10</t>
  </si>
  <si>
    <t>RP:1</t>
  </si>
  <si>
    <t>RSP:1</t>
  </si>
  <si>
    <t>973022241R00</t>
  </si>
  <si>
    <t xml:space="preserve">Vysekání kapes zeď pl. 0,1 m2, hl. 15 cm </t>
  </si>
  <si>
    <t xml:space="preserve">Součet z jednotlivých PD pro krabice, </t>
  </si>
  <si>
    <t>974031124R00</t>
  </si>
  <si>
    <t xml:space="preserve">Vysekání rýh ve zdi cihelné 3 x 15 cm </t>
  </si>
  <si>
    <t>odbočky</t>
  </si>
  <si>
    <t>sklep:60</t>
  </si>
  <si>
    <t>přízemí:120</t>
  </si>
  <si>
    <t>nad 10NP:35</t>
  </si>
  <si>
    <t>974031165R00</t>
  </si>
  <si>
    <t xml:space="preserve">Vysekání rýh ve zdi cihelné 15 x 20 cm </t>
  </si>
  <si>
    <t>páteřový rozvod</t>
  </si>
  <si>
    <t>v patře x10:550</t>
  </si>
  <si>
    <t>v přízemí:50</t>
  </si>
  <si>
    <t>ve sklepě:30</t>
  </si>
  <si>
    <t>nad 10NP:15</t>
  </si>
  <si>
    <t>974031222R00</t>
  </si>
  <si>
    <t xml:space="preserve">Vysekání rýh zeď cihelná u stropu 3 x 7 cm </t>
  </si>
  <si>
    <t>ke světlům</t>
  </si>
  <si>
    <t>979081111RT2</t>
  </si>
  <si>
    <t>Odvoz suti a vybour. hmot na skládku do 1 km kontejner 4 t</t>
  </si>
  <si>
    <t>t</t>
  </si>
  <si>
    <t>784</t>
  </si>
  <si>
    <t>Malby</t>
  </si>
  <si>
    <t>784191201R00</t>
  </si>
  <si>
    <t>Penetrace podkladu hloubková ........... 1x včetně penetrace</t>
  </si>
  <si>
    <t>na vyspravené omítky</t>
  </si>
  <si>
    <t>patra x 10:80</t>
  </si>
  <si>
    <t>přízemí:100</t>
  </si>
  <si>
    <t>sklep:70</t>
  </si>
  <si>
    <t>784195112R00</t>
  </si>
  <si>
    <t xml:space="preserve">Malba tekutá .......Standard, bílá, 2 x </t>
  </si>
  <si>
    <t>schodiště:2800</t>
  </si>
  <si>
    <t>přízemí:1590</t>
  </si>
  <si>
    <t>sklep:800</t>
  </si>
  <si>
    <t>nad 10NP:240</t>
  </si>
  <si>
    <t>24662007</t>
  </si>
  <si>
    <t>...............barva interiérová bílá á 25 kg</t>
  </si>
  <si>
    <t>kg</t>
  </si>
  <si>
    <t>24696620.A</t>
  </si>
  <si>
    <t>Penetrace ............ po 4 litrech</t>
  </si>
  <si>
    <t>l</t>
  </si>
  <si>
    <t>penetrace omítek</t>
  </si>
  <si>
    <t>M21</t>
  </si>
  <si>
    <t>Elektromontáže</t>
  </si>
  <si>
    <t>210010001RT1</t>
  </si>
  <si>
    <t>Trubka ohebná pod omítku, typ 23.. 13 mm včetně dodávky trubky PVC 2313</t>
  </si>
  <si>
    <t>pro potřebné vývody ze zdí nebo ochranu vodičů</t>
  </si>
  <si>
    <t>sklep:20</t>
  </si>
  <si>
    <t>přízemí:30</t>
  </si>
  <si>
    <t>patrax10:60</t>
  </si>
  <si>
    <t>210010006RZ1</t>
  </si>
  <si>
    <t>Trubka ohebná pod ochranu vodičů včetně dodávky trubky</t>
  </si>
  <si>
    <t>do stoupačkového kanálu</t>
  </si>
  <si>
    <t>stoupací pro RS:35</t>
  </si>
  <si>
    <t>stoup pro RE HDV:35</t>
  </si>
  <si>
    <t>stoup HDV2:35</t>
  </si>
  <si>
    <t>rezerva:15</t>
  </si>
  <si>
    <t>210010311RT3</t>
  </si>
  <si>
    <t>Krabice univerzální KU, bez zapojení, kruhová včetně dodávky KU 68-1901 bez víčka</t>
  </si>
  <si>
    <t>ovládače:60</t>
  </si>
  <si>
    <t>řazení 1:34</t>
  </si>
  <si>
    <t>řazení 6:2</t>
  </si>
  <si>
    <t>infra:23</t>
  </si>
  <si>
    <t>zás.:12</t>
  </si>
  <si>
    <t>rezerva:20</t>
  </si>
  <si>
    <t>210010321RT1</t>
  </si>
  <si>
    <t>Krabice univerzální KU a odbočná KO se zapoj.,kruh vč.dodávky krabice KU 68-1903</t>
  </si>
  <si>
    <t>jiné propoje</t>
  </si>
  <si>
    <t>210010455RZ1</t>
  </si>
  <si>
    <t>svorkovnice BD6 včetně dodávky</t>
  </si>
  <si>
    <t>RS-stoupačkové sv.</t>
  </si>
  <si>
    <t>210010456RZ1</t>
  </si>
  <si>
    <t>svorkovnice včetně dodávky sv. BDS95</t>
  </si>
  <si>
    <t>stoupačkové sv</t>
  </si>
  <si>
    <t>RE1NPx10:50</t>
  </si>
  <si>
    <t>RE1B:5</t>
  </si>
  <si>
    <t>RE1A:5</t>
  </si>
  <si>
    <t>210100001R00</t>
  </si>
  <si>
    <t xml:space="preserve">Ukončení vodičů v rozvaděči + zapojení do 2,5 mm2 </t>
  </si>
  <si>
    <t>RVZT:42</t>
  </si>
  <si>
    <t>RP:12</t>
  </si>
  <si>
    <t>RSP:41</t>
  </si>
  <si>
    <t>RSx10:80</t>
  </si>
  <si>
    <t>210100002R00</t>
  </si>
  <si>
    <t xml:space="preserve">Ukončení vodičů v rozvaděči + zapojení do 6 mm2 </t>
  </si>
  <si>
    <t>RVZT:11</t>
  </si>
  <si>
    <t>RSP:20</t>
  </si>
  <si>
    <t>RP:10</t>
  </si>
  <si>
    <t>RE1A:20</t>
  </si>
  <si>
    <t>RE1B:10</t>
  </si>
  <si>
    <t>REpatra:300</t>
  </si>
  <si>
    <t>210100008R00</t>
  </si>
  <si>
    <t xml:space="preserve">Ukončení vodičů v rozvaděči + zapojení do 95 mm2 </t>
  </si>
  <si>
    <t>210110005RZ1</t>
  </si>
  <si>
    <t>Spínač nástěnný ovládač včetně dodávky ovládače</t>
  </si>
  <si>
    <t>ovládání světel včetně rámečku a klapek</t>
  </si>
  <si>
    <t>patro x10:60</t>
  </si>
  <si>
    <t>210110008RZ1</t>
  </si>
  <si>
    <t>Mtž vypínač včetně dodávky vyp</t>
  </si>
  <si>
    <t>do R na DIN</t>
  </si>
  <si>
    <t>RVZT:1</t>
  </si>
  <si>
    <t>210110021RT1</t>
  </si>
  <si>
    <t>Spínač nástěnný jednopól.- řaz. 1, venkovní včetně dodávky spínače 3558-01750</t>
  </si>
  <si>
    <t>včetně rámečku a klapek</t>
  </si>
  <si>
    <t>přízemí:11</t>
  </si>
  <si>
    <t>patro x 10:10</t>
  </si>
  <si>
    <t>210110041RT6</t>
  </si>
  <si>
    <t>Spínač zapuštěný jednopólový, řazení 1 vč. dodávky strojku, rámečku a krytu</t>
  </si>
  <si>
    <t>přízemí:4</t>
  </si>
  <si>
    <t>nad 10NP:1</t>
  </si>
  <si>
    <t>210110045RT1</t>
  </si>
  <si>
    <t>Spínač zapuštěný střídavý, řazení 6 včetně dodávky spínače 3553-06289</t>
  </si>
  <si>
    <t>včetně rámečku a klapky</t>
  </si>
  <si>
    <t>přízemí:2</t>
  </si>
  <si>
    <t>210110062RT2</t>
  </si>
  <si>
    <t>Infrapasivní spínač osvětlení včetně dodávky stropního interiérového čidla</t>
  </si>
  <si>
    <t>210110062RT3</t>
  </si>
  <si>
    <t>Infrapasivní spínač osvětlení včetně dodávky nástěnného interiérového čidla</t>
  </si>
  <si>
    <t>se softwerem</t>
  </si>
  <si>
    <t>přízemí :1</t>
  </si>
  <si>
    <t>210111011RT6</t>
  </si>
  <si>
    <t>Zásuvka domovní zapuštěná - provedení 2P+PE včetně dodávky zásuvky a rámečku</t>
  </si>
  <si>
    <t>přízemí:12</t>
  </si>
  <si>
    <t>210111014RT9</t>
  </si>
  <si>
    <t>Zásuvka vestavná vč. dodávky zásuvky</t>
  </si>
  <si>
    <t>do RVZT</t>
  </si>
  <si>
    <t>210120313RZ1</t>
  </si>
  <si>
    <t>Svodič přepětí FLP včetně dodávky svodiče</t>
  </si>
  <si>
    <t>210120401R00</t>
  </si>
  <si>
    <t xml:space="preserve">Jistič vzduch.1pólový do 25 A IJV-IJM-PO bez krytu </t>
  </si>
  <si>
    <t>RE patro x 10:60</t>
  </si>
  <si>
    <t>RSP:16</t>
  </si>
  <si>
    <t>RVZT:6</t>
  </si>
  <si>
    <t>RP:7</t>
  </si>
  <si>
    <t>210120451R00</t>
  </si>
  <si>
    <t xml:space="preserve">Jistič vzduchový 3pólový do 25 A bez krytu </t>
  </si>
  <si>
    <t>RE1A:1</t>
  </si>
  <si>
    <t>RE1B:2</t>
  </si>
  <si>
    <t>210120465U00</t>
  </si>
  <si>
    <t xml:space="preserve">Mtž jistič nn 3pól -63A bez krytu </t>
  </si>
  <si>
    <t>RE1A:3</t>
  </si>
  <si>
    <t>210120601R00</t>
  </si>
  <si>
    <t xml:space="preserve">Montáž odpoj. pojistek 10kV,3póly,ruční </t>
  </si>
  <si>
    <t>OPV14/3</t>
  </si>
  <si>
    <t>RSP:4</t>
  </si>
  <si>
    <t>210120823R00</t>
  </si>
  <si>
    <t xml:space="preserve">Chránič proudový čtyřpólový do 40 A </t>
  </si>
  <si>
    <t>do RP+RVZT</t>
  </si>
  <si>
    <t>4pol:1</t>
  </si>
  <si>
    <t>2pol:1</t>
  </si>
  <si>
    <t>210130001RZ1</t>
  </si>
  <si>
    <t xml:space="preserve">DEMONTÁŽ </t>
  </si>
  <si>
    <t>jediná položka veškeré demontáže stávající elektroinstalace(kompletní demontáž stávajících R, vedení ,světel, vypínačů, zásuvek aj. dle potřeby) včetně likvidace</t>
  </si>
  <si>
    <t>210130003R00</t>
  </si>
  <si>
    <t>Stykač vzduchový vestavný včetně dodávky</t>
  </si>
  <si>
    <t>RVZT</t>
  </si>
  <si>
    <t>210130011RZ1</t>
  </si>
  <si>
    <t>Motorový spouštěč včetně dodávky</t>
  </si>
  <si>
    <t>210130401RZ1</t>
  </si>
  <si>
    <t>Relé časové ZN včetně dodávky</t>
  </si>
  <si>
    <t>210160032RZ1</t>
  </si>
  <si>
    <t xml:space="preserve">ČEZ </t>
  </si>
  <si>
    <t>Vyřízení odpojení zapojení el.měrů, jednání na ČEZ</t>
  </si>
  <si>
    <t>byty:60</t>
  </si>
  <si>
    <t>jiné:6</t>
  </si>
  <si>
    <t>210190001R00</t>
  </si>
  <si>
    <t>Montáž celoplechových rozvodnic do váhy 20 kg včetně dodávky RS</t>
  </si>
  <si>
    <t>RS rozváděče, kompletní vybavení RS</t>
  </si>
  <si>
    <t>210190001RZ1</t>
  </si>
  <si>
    <t>Montáž RZ včetně dodávky RZ</t>
  </si>
  <si>
    <t>kompletní dodávka RZ včetně výbavy dle PD</t>
  </si>
  <si>
    <t>210190001RZ2</t>
  </si>
  <si>
    <t>Montáž celoplechových rozvodnic do váhy 20 kg včetně dodávky RSP dle specifikace a PD</t>
  </si>
  <si>
    <t>Kompletní rpzváděč RSP včetně sv.  výpletu, vše dle specifikace s požární úpravou</t>
  </si>
  <si>
    <t>210190001RZ3</t>
  </si>
  <si>
    <t>Montáž celoplechových rozvodnic do váhy 20 kg včetně dodávky RVZT dle specifikace a PD</t>
  </si>
  <si>
    <t xml:space="preserve">Kompletní rpzváděč RVZT včetně sv.  výpletu, vše dle specifikace </t>
  </si>
  <si>
    <t>210190001RZ4</t>
  </si>
  <si>
    <t>Montáž celoplechových rozvodnic do váhy 20 kg včetně dodávky RP dle specifikace a PD</t>
  </si>
  <si>
    <t xml:space="preserve">Kompletní rpzváděč RP včetně sv.  výpletu, vše dle specifikace </t>
  </si>
  <si>
    <t>210190002RZ1</t>
  </si>
  <si>
    <t>Montáž celoplechových rozvodnic do váhy 50 kg včetně dodávky RE1A dle specifikace a PD</t>
  </si>
  <si>
    <t>Kompletní rpzváděč RE1A včetně sv. MET výpletu, vše dle specifikace s požární úpravou</t>
  </si>
  <si>
    <t>210190002RZ2</t>
  </si>
  <si>
    <t>Montáž celoplechových rozvodnic do váhy 50 kg včetně dodávky RE1B dle PD a specifikace</t>
  </si>
  <si>
    <t>Kompletní rpzváděč RE1B včetně sv. , výpletu, vše dle specifikace s požární úpravou</t>
  </si>
  <si>
    <t>210190002RZ3</t>
  </si>
  <si>
    <t>Montáž celoplechových rozvodnic do váhy 50 kg včetně dodávky RE1NP-10NP</t>
  </si>
  <si>
    <t>Kompletní rpzváděč RE1NP-10NP včetně sv. , výpletu, vše dle specifikace s požární úpravou</t>
  </si>
  <si>
    <t>210200010RZ1</t>
  </si>
  <si>
    <t xml:space="preserve">Svítidlo LED </t>
  </si>
  <si>
    <t>chodba, schodiště , sklep</t>
  </si>
  <si>
    <t>LA:62</t>
  </si>
  <si>
    <t>LA+SM:11</t>
  </si>
  <si>
    <t>LAIP44:28</t>
  </si>
  <si>
    <t>LA+SM IP44:3</t>
  </si>
  <si>
    <t>nouz:35</t>
  </si>
  <si>
    <t>LB:25</t>
  </si>
  <si>
    <t>LC:10</t>
  </si>
  <si>
    <t>210210012RZ1</t>
  </si>
  <si>
    <t>bateriový detektor kouře včetně dodávky</t>
  </si>
  <si>
    <t>přízemí:3</t>
  </si>
  <si>
    <t>patro x 10:20</t>
  </si>
  <si>
    <t>210220003RT3</t>
  </si>
  <si>
    <t>Vedení uzemňovací na povrchu Cu do 50 mm2 včetně dodávky CY 16 mm2</t>
  </si>
  <si>
    <t>propoj z PEN</t>
  </si>
  <si>
    <t>RE1A:40</t>
  </si>
  <si>
    <t>RE1B:20</t>
  </si>
  <si>
    <t>prořez:6</t>
  </si>
  <si>
    <t>210220003RZ1</t>
  </si>
  <si>
    <t>Vedení uzemňovací na povrchu Cu do 50 mm2 včetně dodávky CY 6 mm2</t>
  </si>
  <si>
    <t>SEBT z rozváděčů</t>
  </si>
  <si>
    <t>210220004R00</t>
  </si>
  <si>
    <t>Vedení uzemňovací na povrchu Cu do 120 mm2 včetně dodávky 35zž</t>
  </si>
  <si>
    <t>sv. MET</t>
  </si>
  <si>
    <t>T1:25</t>
  </si>
  <si>
    <t>C1:30</t>
  </si>
  <si>
    <t>C2:30</t>
  </si>
  <si>
    <t>C3:30</t>
  </si>
  <si>
    <t>C4:30</t>
  </si>
  <si>
    <t>C5:40</t>
  </si>
  <si>
    <t>prořez:20</t>
  </si>
  <si>
    <t>210220321RT1</t>
  </si>
  <si>
    <t>Svorka na potrubí ..........., včetně Cu pásku včetně dodávky svorky + Cu pásku</t>
  </si>
  <si>
    <t>pospojování</t>
  </si>
  <si>
    <t>210290001RZ1</t>
  </si>
  <si>
    <t xml:space="preserve">Výchozí revize elektro </t>
  </si>
  <si>
    <t>kompletní výchozí revize elektro</t>
  </si>
  <si>
    <t>210800056RZ1</t>
  </si>
  <si>
    <t>Mtž Cu vodič NYY 16mm2 v trubkách včetně dodávky vodiče</t>
  </si>
  <si>
    <t>včetně zž, ve stávajích trubkách</t>
  </si>
  <si>
    <t>pro RE1B:100</t>
  </si>
  <si>
    <t>210800059RZ1</t>
  </si>
  <si>
    <t>Mtž Cu vodič NYY 70mm2 včetně dodávky vodiče</t>
  </si>
  <si>
    <t>včetně zž,ve stávajících trubkách</t>
  </si>
  <si>
    <t>HDV byty 30-60:260</t>
  </si>
  <si>
    <t>HDV byty 1-30:200</t>
  </si>
  <si>
    <t>prořez:50</t>
  </si>
  <si>
    <t>210800060RZ1</t>
  </si>
  <si>
    <t>Mtž Cu vodič NYY 95mm2 včetně dodávky vodiče</t>
  </si>
  <si>
    <t>do RE1A:120</t>
  </si>
  <si>
    <t>prořez:10</t>
  </si>
  <si>
    <t>210800105RT3</t>
  </si>
  <si>
    <t>Kabel CYKY 750 V 3x1,5 mm2 uložený pod omítkou včetně dodávky kabelu 3Cx1,5</t>
  </si>
  <si>
    <t>včetně prořezu 10%</t>
  </si>
  <si>
    <t>RVZT ovládače:350</t>
  </si>
  <si>
    <t>RSP:</t>
  </si>
  <si>
    <t>J7,J8,J9:180</t>
  </si>
  <si>
    <t>J10,J11,J12:300</t>
  </si>
  <si>
    <t>RP J5:70</t>
  </si>
  <si>
    <t>RS +xpatrox10:800</t>
  </si>
  <si>
    <t>prořez:150</t>
  </si>
  <si>
    <t>210800106RT3</t>
  </si>
  <si>
    <t>Kabel CYKY 750 V 3x2,5 mm2 uložený pod omítkou včetně dodávky kabelu 3Cx2,5</t>
  </si>
  <si>
    <t>RP J1,J2,J3:95</t>
  </si>
  <si>
    <t>J1,J2,J3,J4,J5,J6:350</t>
  </si>
  <si>
    <t>prořez:45</t>
  </si>
  <si>
    <t>210800107RT3</t>
  </si>
  <si>
    <t>Kabel CYKY 750 V 3x4 mm2 uložený pod omítkou včetně dodávky kabelu 3Cx4</t>
  </si>
  <si>
    <t>vývody z RE1NP-10NP do bytových rozvodnic</t>
  </si>
  <si>
    <t>byty1-:70</t>
  </si>
  <si>
    <t>byty2-:100</t>
  </si>
  <si>
    <t>byty3-:70</t>
  </si>
  <si>
    <t>byty4-:70</t>
  </si>
  <si>
    <t>byty5-:110</t>
  </si>
  <si>
    <t>byty6-:110</t>
  </si>
  <si>
    <t>prořez:100</t>
  </si>
  <si>
    <t>210800115RZ1</t>
  </si>
  <si>
    <t>Kabel CYKY 750 V 5x1,5 mm2 u včetně dodávky kabelu</t>
  </si>
  <si>
    <t>napojení VZT</t>
  </si>
  <si>
    <t>RVZT:180</t>
  </si>
  <si>
    <t>prořez:25</t>
  </si>
  <si>
    <t>210800116RT1</t>
  </si>
  <si>
    <t>Kabel CYKY 750 V 5x2,5 mm2 uložený pod omítkou včetně dodávky kabelu</t>
  </si>
  <si>
    <t>stoupačka RS:55</t>
  </si>
  <si>
    <t>210800117RT1</t>
  </si>
  <si>
    <t>Kabel CYKY 750 V 5x4 mm2 uložený pod omítkou včetně dodávky kabelu</t>
  </si>
  <si>
    <t>F2,F3:50</t>
  </si>
  <si>
    <t>RP F1:45</t>
  </si>
  <si>
    <t>210800118RT1</t>
  </si>
  <si>
    <t>Kabel CYKY 750 V 5 žil uložený pod omítkou včetně dodávky kabelu 5x6 mm2</t>
  </si>
  <si>
    <t>RSP:6</t>
  </si>
  <si>
    <t>RVZT:50</t>
  </si>
  <si>
    <t>RP:30</t>
  </si>
  <si>
    <t>prořez:15</t>
  </si>
  <si>
    <t>Svítidlo LA</t>
  </si>
  <si>
    <t>včetně veškerých úchytů a recyklačních poplatků</t>
  </si>
  <si>
    <t>přízemí:22</t>
  </si>
  <si>
    <t>patro x10:40</t>
  </si>
  <si>
    <t>34535400</t>
  </si>
  <si>
    <t>Strojek spínače 1pólového...... 3558-A01340 řaz.1</t>
  </si>
  <si>
    <t>34535406</t>
  </si>
  <si>
    <t>Strojek přepínače střídavého, řaz.6    3558-A06340</t>
  </si>
  <si>
    <t>34800601RZ1</t>
  </si>
  <si>
    <t>Svítidlo LB</t>
  </si>
  <si>
    <t>patro:20</t>
  </si>
  <si>
    <t>sklep:2</t>
  </si>
  <si>
    <t>34800603RZ1</t>
  </si>
  <si>
    <t>Svítidlo LC</t>
  </si>
  <si>
    <t>přízemí :7</t>
  </si>
  <si>
    <t>strojovna nad 10NP:3</t>
  </si>
  <si>
    <t>34800604RZ1</t>
  </si>
  <si>
    <t>Svítidlo LA+SM</t>
  </si>
  <si>
    <t>přízemí:1</t>
  </si>
  <si>
    <t>patro x10:10</t>
  </si>
  <si>
    <t>34823025RZ1</t>
  </si>
  <si>
    <t>Svítdlo LA+SM IP44</t>
  </si>
  <si>
    <t>přízemí venek:3</t>
  </si>
  <si>
    <t>34823031RZ1</t>
  </si>
  <si>
    <t>Svítdlo LA IP44</t>
  </si>
  <si>
    <t>sklep:28</t>
  </si>
  <si>
    <t>34823034RZ1</t>
  </si>
  <si>
    <t>Svítdlo nouzové</t>
  </si>
  <si>
    <t>přízemí:5</t>
  </si>
  <si>
    <t>patro:30</t>
  </si>
  <si>
    <t>35822001010</t>
  </si>
  <si>
    <t>Jistič do 80 A 1 pól. charakteristika B, LTN-2B-1</t>
  </si>
  <si>
    <t>35822001013</t>
  </si>
  <si>
    <t>Jistič do 80 A 1 pól. charakteristika B, LTN-10B-1</t>
  </si>
  <si>
    <t>RSP:10</t>
  </si>
  <si>
    <t>RP:3</t>
  </si>
  <si>
    <t>35822001015</t>
  </si>
  <si>
    <t>Jistič do 80 A 1 pól. charakteristika B, LTN-16B-1</t>
  </si>
  <si>
    <t>RE1NPx10:60</t>
  </si>
  <si>
    <t>RP:4</t>
  </si>
  <si>
    <t>35822002313</t>
  </si>
  <si>
    <t>Jistič do 80 A 3 pól. charakterist. B, LTN-16B-3</t>
  </si>
  <si>
    <t>RE1B</t>
  </si>
  <si>
    <t>35822002315</t>
  </si>
  <si>
    <t>Jistič do 80 A 3 pól. charakterist. B, LTN-25B-3</t>
  </si>
  <si>
    <t>RE1B:1</t>
  </si>
  <si>
    <t>35822002316</t>
  </si>
  <si>
    <t>Jistič do 80 A 3 pól. charakterist. B, LTN-32B-3</t>
  </si>
  <si>
    <t>RE1A</t>
  </si>
  <si>
    <t>35822002317</t>
  </si>
  <si>
    <t>Jistič do 80 A 3 pól. charakterist. B, LTN-40B-3</t>
  </si>
  <si>
    <t>35824716</t>
  </si>
  <si>
    <t>Pojistky válcové PV14  16A gG</t>
  </si>
  <si>
    <t>RSP</t>
  </si>
  <si>
    <t>35824717</t>
  </si>
  <si>
    <t>Pojistky válcové PV14  20A gG</t>
  </si>
  <si>
    <t>35824718</t>
  </si>
  <si>
    <t>Pojistky válcové PV14  25A gG</t>
  </si>
  <si>
    <t>35824756</t>
  </si>
  <si>
    <t>Odpínače pojistkové OPV 14/3</t>
  </si>
  <si>
    <t>35889011RZ1</t>
  </si>
  <si>
    <t>Chránič proudový 40A/4/0,03</t>
  </si>
  <si>
    <t>35889024.A</t>
  </si>
  <si>
    <t>Chránič proudový 16/2/030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</si>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</sst>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52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160917</v>
      </c>
      <c r="D2" s="5" t="str">
        <f>Rekapitulace!G2</f>
        <v>Rekonstrukce el. společných prostor byt.domy SPC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6"/>
      <c r="D8" s="206"/>
      <c r="E8" s="207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6">
        <f>Projektant</f>
        <v>0</v>
      </c>
      <c r="D9" s="206"/>
      <c r="E9" s="207"/>
      <c r="F9" s="13"/>
      <c r="G9" s="34"/>
      <c r="H9" s="35"/>
    </row>
    <row r="10" spans="1:8" ht="12.75">
      <c r="A10" s="29" t="s">
        <v>14</v>
      </c>
      <c r="B10" s="13"/>
      <c r="C10" s="206"/>
      <c r="D10" s="206"/>
      <c r="E10" s="206"/>
      <c r="F10" s="36"/>
      <c r="G10" s="37"/>
      <c r="H10" s="38"/>
    </row>
    <row r="11" spans="1:57" ht="13.5" customHeight="1">
      <c r="A11" s="29" t="s">
        <v>15</v>
      </c>
      <c r="B11" s="13"/>
      <c r="C11" s="206"/>
      <c r="D11" s="206"/>
      <c r="E11" s="206"/>
      <c r="F11" s="39" t="s">
        <v>16</v>
      </c>
      <c r="G11" s="40">
        <v>2017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8"/>
      <c r="D12" s="208"/>
      <c r="E12" s="208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Rekapitulace!A16</f>
        <v>Ztížené výrobní podmínky</v>
      </c>
      <c r="E15" s="58"/>
      <c r="F15" s="59"/>
      <c r="G15" s="56">
        <f>Rekapitulace!I16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Rekapitulace!A17</f>
        <v>Oborová přirážka</v>
      </c>
      <c r="E16" s="60"/>
      <c r="F16" s="61"/>
      <c r="G16" s="56">
        <f>Rekapitulace!I17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Rekapitulace!A18</f>
        <v>Přesun stavebních kapacit</v>
      </c>
      <c r="E17" s="60"/>
      <c r="F17" s="61"/>
      <c r="G17" s="56">
        <f>Rekapitulace!I18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Rekapitulace!A19</f>
        <v>Mimostaveništní doprava</v>
      </c>
      <c r="E18" s="60"/>
      <c r="F18" s="61"/>
      <c r="G18" s="56">
        <f>Rekapitulace!I19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Rekapitulace!A20</f>
        <v>Zařízení staveniště</v>
      </c>
      <c r="E19" s="60"/>
      <c r="F19" s="61"/>
      <c r="G19" s="56">
        <f>Rekapitulace!I20</f>
        <v>0</v>
      </c>
    </row>
    <row r="20" spans="1:7" ht="15.95" customHeight="1">
      <c r="A20" s="64"/>
      <c r="B20" s="55"/>
      <c r="C20" s="56"/>
      <c r="D20" s="9" t="str">
        <f>Rekapitulace!A21</f>
        <v>Provoz investora</v>
      </c>
      <c r="E20" s="60"/>
      <c r="F20" s="61"/>
      <c r="G20" s="56">
        <f>Rekapitulace!I21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Rekapitulace!A22</f>
        <v>Kompletační činnost (IČD)</v>
      </c>
      <c r="E21" s="60"/>
      <c r="F21" s="61"/>
      <c r="G21" s="56">
        <f>Rekapitulace!I22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9" t="s">
        <v>33</v>
      </c>
      <c r="B23" s="21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11">
        <f>C23-F32</f>
        <v>0</v>
      </c>
      <c r="G30" s="212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11">
        <f>ROUND(PRODUCT(F30,C31/100),0)</f>
        <v>0</v>
      </c>
      <c r="G31" s="212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1">
        <v>0</v>
      </c>
      <c r="G32" s="212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1">
        <f>ROUND(PRODUCT(F32,C33/100),0)</f>
        <v>0</v>
      </c>
      <c r="G33" s="212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3">
        <f>ROUND(SUM(F30:F33),0)</f>
        <v>0</v>
      </c>
      <c r="G34" s="214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6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6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6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6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6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6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6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6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15"/>
      <c r="C46" s="215"/>
      <c r="D46" s="215"/>
      <c r="E46" s="215"/>
      <c r="F46" s="215"/>
      <c r="G46" s="215"/>
    </row>
    <row r="47" spans="2:7" ht="12.75">
      <c r="B47" s="215"/>
      <c r="C47" s="215"/>
      <c r="D47" s="215"/>
      <c r="E47" s="215"/>
      <c r="F47" s="215"/>
      <c r="G47" s="215"/>
    </row>
    <row r="48" spans="2:7" ht="12.75">
      <c r="B48" s="215"/>
      <c r="C48" s="215"/>
      <c r="D48" s="215"/>
      <c r="E48" s="215"/>
      <c r="F48" s="215"/>
      <c r="G48" s="215"/>
    </row>
    <row r="49" spans="2:7" ht="12.75">
      <c r="B49" s="215"/>
      <c r="C49" s="215"/>
      <c r="D49" s="215"/>
      <c r="E49" s="215"/>
      <c r="F49" s="215"/>
      <c r="G49" s="215"/>
    </row>
    <row r="50" spans="2:7" ht="12.75">
      <c r="B50" s="215"/>
      <c r="C50" s="215"/>
      <c r="D50" s="215"/>
      <c r="E50" s="215"/>
      <c r="F50" s="215"/>
      <c r="G50" s="215"/>
    </row>
    <row r="51" spans="2:7" ht="12.75">
      <c r="B51" s="215"/>
      <c r="C51" s="215"/>
      <c r="D51" s="215"/>
      <c r="E51" s="215"/>
      <c r="F51" s="215"/>
      <c r="G51" s="215"/>
    </row>
    <row r="52" spans="2:7" ht="12.75">
      <c r="B52" s="215"/>
      <c r="C52" s="215"/>
      <c r="D52" s="215"/>
      <c r="E52" s="215"/>
      <c r="F52" s="215"/>
      <c r="G52" s="215"/>
    </row>
    <row r="53" spans="2:7" ht="12.75">
      <c r="B53" s="215"/>
      <c r="C53" s="215"/>
      <c r="D53" s="215"/>
      <c r="E53" s="215"/>
      <c r="F53" s="215"/>
      <c r="G53" s="215"/>
    </row>
    <row r="54" spans="2:7" ht="12.75">
      <c r="B54" s="215"/>
      <c r="C54" s="215"/>
      <c r="D54" s="215"/>
      <c r="E54" s="215"/>
      <c r="F54" s="215"/>
      <c r="G54" s="215"/>
    </row>
    <row r="55" spans="2:7" ht="12.75">
      <c r="B55" s="215"/>
      <c r="C55" s="215"/>
      <c r="D55" s="215"/>
      <c r="E55" s="215"/>
      <c r="F55" s="215"/>
      <c r="G55" s="21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2017 Frýdl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18 Rekonstrukce el.společné prostory SPC KLM</v>
      </c>
      <c r="D2" s="104"/>
      <c r="E2" s="105"/>
      <c r="F2" s="104"/>
      <c r="G2" s="220" t="s">
        <v>81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61</v>
      </c>
      <c r="B7" s="115" t="str">
        <f>Položky!C7</f>
        <v>Upravy povrchů vnitřní</v>
      </c>
      <c r="C7" s="66"/>
      <c r="D7" s="116"/>
      <c r="E7" s="202">
        <f>Položky!BA16</f>
        <v>0</v>
      </c>
      <c r="F7" s="203">
        <f>Položky!BB16</f>
        <v>0</v>
      </c>
      <c r="G7" s="203">
        <f>Položky!BC16</f>
        <v>0</v>
      </c>
      <c r="H7" s="203">
        <f>Položky!BD16</f>
        <v>0</v>
      </c>
      <c r="I7" s="204">
        <f>Položky!BE16</f>
        <v>0</v>
      </c>
    </row>
    <row r="8" spans="1:9" s="35" customFormat="1" ht="12.75">
      <c r="A8" s="201" t="str">
        <f>Položky!B17</f>
        <v>97</v>
      </c>
      <c r="B8" s="115" t="str">
        <f>Položky!C17</f>
        <v>Prorážení otvorů</v>
      </c>
      <c r="C8" s="66"/>
      <c r="D8" s="116"/>
      <c r="E8" s="202">
        <f>Položky!BA44</f>
        <v>0</v>
      </c>
      <c r="F8" s="203">
        <f>Položky!BB44</f>
        <v>0</v>
      </c>
      <c r="G8" s="203">
        <f>Položky!BC44</f>
        <v>0</v>
      </c>
      <c r="H8" s="203">
        <f>Položky!BD44</f>
        <v>0</v>
      </c>
      <c r="I8" s="204">
        <f>Položky!BE44</f>
        <v>0</v>
      </c>
    </row>
    <row r="9" spans="1:9" s="35" customFormat="1" ht="12.75">
      <c r="A9" s="201" t="str">
        <f>Položky!B45</f>
        <v>784</v>
      </c>
      <c r="B9" s="115" t="str">
        <f>Položky!C45</f>
        <v>Malby</v>
      </c>
      <c r="C9" s="66"/>
      <c r="D9" s="116"/>
      <c r="E9" s="202">
        <f>Položky!BA60</f>
        <v>0</v>
      </c>
      <c r="F9" s="203">
        <f>Položky!BB60</f>
        <v>0</v>
      </c>
      <c r="G9" s="203">
        <f>Položky!BC60</f>
        <v>0</v>
      </c>
      <c r="H9" s="203">
        <f>Položky!BD60</f>
        <v>0</v>
      </c>
      <c r="I9" s="204">
        <f>Položky!BE60</f>
        <v>0</v>
      </c>
    </row>
    <row r="10" spans="1:9" s="35" customFormat="1" ht="13.5" thickBot="1">
      <c r="A10" s="201" t="str">
        <f>Položky!B61</f>
        <v>M21</v>
      </c>
      <c r="B10" s="115" t="str">
        <f>Položky!C61</f>
        <v>Elektromontáže</v>
      </c>
      <c r="C10" s="66"/>
      <c r="D10" s="116"/>
      <c r="E10" s="202">
        <f>Položky!BA330</f>
        <v>0</v>
      </c>
      <c r="F10" s="203">
        <f>Položky!BB330</f>
        <v>0</v>
      </c>
      <c r="G10" s="203">
        <f>Položky!BC330</f>
        <v>0</v>
      </c>
      <c r="H10" s="203">
        <f>Položky!BD330</f>
        <v>0</v>
      </c>
      <c r="I10" s="204">
        <f>Položky!BE330</f>
        <v>0</v>
      </c>
    </row>
    <row r="11" spans="1:9" s="123" customFormat="1" ht="13.5" thickBot="1">
      <c r="A11" s="117"/>
      <c r="B11" s="118" t="s">
        <v>57</v>
      </c>
      <c r="C11" s="118"/>
      <c r="D11" s="119"/>
      <c r="E11" s="120">
        <f>SUM(E7:E10)</f>
        <v>0</v>
      </c>
      <c r="F11" s="121">
        <f>SUM(F7:F10)</f>
        <v>0</v>
      </c>
      <c r="G11" s="121">
        <f>SUM(G7:G10)</f>
        <v>0</v>
      </c>
      <c r="H11" s="121">
        <f>SUM(H7:H10)</f>
        <v>0</v>
      </c>
      <c r="I11" s="122">
        <f>SUM(I7:I10)</f>
        <v>0</v>
      </c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66"/>
    </row>
    <row r="13" spans="1:57" ht="19.5" customHeight="1">
      <c r="A13" s="107" t="s">
        <v>58</v>
      </c>
      <c r="B13" s="107"/>
      <c r="C13" s="107"/>
      <c r="D13" s="107"/>
      <c r="E13" s="107"/>
      <c r="F13" s="107"/>
      <c r="G13" s="124"/>
      <c r="H13" s="107"/>
      <c r="I13" s="107"/>
      <c r="BA13" s="41"/>
      <c r="BB13" s="41"/>
      <c r="BC13" s="41"/>
      <c r="BD13" s="41"/>
      <c r="BE13" s="41"/>
    </row>
    <row r="14" spans="1:9" ht="13.5" thickBot="1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1" t="s">
        <v>59</v>
      </c>
      <c r="B15" s="72"/>
      <c r="C15" s="72"/>
      <c r="D15" s="125"/>
      <c r="E15" s="126" t="s">
        <v>60</v>
      </c>
      <c r="F15" s="127" t="s">
        <v>61</v>
      </c>
      <c r="G15" s="128" t="s">
        <v>62</v>
      </c>
      <c r="H15" s="129"/>
      <c r="I15" s="130" t="s">
        <v>60</v>
      </c>
    </row>
    <row r="16" spans="1:53" ht="12.75">
      <c r="A16" s="64" t="s">
        <v>462</v>
      </c>
      <c r="B16" s="55"/>
      <c r="C16" s="55"/>
      <c r="D16" s="131"/>
      <c r="E16" s="132"/>
      <c r="F16" s="133"/>
      <c r="G16" s="134">
        <f aca="true" t="shared" si="0" ref="G16:G23">CHOOSE(BA16+1,HSV+PSV,HSV+PSV+Mont,HSV+PSV+Dodavka+Mont,HSV,PSV,Mont,Dodavka,Mont+Dodavka,0)</f>
        <v>0</v>
      </c>
      <c r="H16" s="135"/>
      <c r="I16" s="136">
        <f aca="true" t="shared" si="1" ref="I16:I23">E16+F16*G16/100</f>
        <v>0</v>
      </c>
      <c r="BA16">
        <v>0</v>
      </c>
    </row>
    <row r="17" spans="1:53" ht="12.75">
      <c r="A17" s="64" t="s">
        <v>463</v>
      </c>
      <c r="B17" s="55"/>
      <c r="C17" s="55"/>
      <c r="D17" s="131"/>
      <c r="E17" s="132"/>
      <c r="F17" s="133"/>
      <c r="G17" s="134">
        <f t="shared" si="0"/>
        <v>0</v>
      </c>
      <c r="H17" s="135"/>
      <c r="I17" s="136">
        <f t="shared" si="1"/>
        <v>0</v>
      </c>
      <c r="BA17">
        <v>0</v>
      </c>
    </row>
    <row r="18" spans="1:53" ht="12.75">
      <c r="A18" s="64" t="s">
        <v>464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465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466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1</v>
      </c>
    </row>
    <row r="21" spans="1:53" ht="12.75">
      <c r="A21" s="64" t="s">
        <v>467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1</v>
      </c>
    </row>
    <row r="22" spans="1:53" ht="12.75">
      <c r="A22" s="64" t="s">
        <v>468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53" ht="12.75">
      <c r="A23" s="64" t="s">
        <v>469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9" ht="13.5" thickBot="1">
      <c r="A24" s="137"/>
      <c r="B24" s="138" t="s">
        <v>63</v>
      </c>
      <c r="C24" s="139"/>
      <c r="D24" s="140"/>
      <c r="E24" s="141"/>
      <c r="F24" s="142"/>
      <c r="G24" s="142"/>
      <c r="H24" s="223">
        <f>SUM(I16:I23)</f>
        <v>0</v>
      </c>
      <c r="I24" s="224"/>
    </row>
    <row r="26" spans="2:9" ht="12.75">
      <c r="B26" s="123"/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03"/>
  <sheetViews>
    <sheetView showGridLines="0" showZeros="0" tabSelected="1" workbookViewId="0" topLeftCell="A7">
      <selection activeCell="E44" sqref="E4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5" t="s">
        <v>75</v>
      </c>
      <c r="B1" s="225"/>
      <c r="C1" s="225"/>
      <c r="D1" s="225"/>
      <c r="E1" s="225"/>
      <c r="F1" s="225"/>
      <c r="G1" s="225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2017 Frýdl</v>
      </c>
      <c r="D3" s="151"/>
      <c r="E3" s="152" t="s">
        <v>64</v>
      </c>
      <c r="F3" s="153" t="str">
        <f>Rekapitulace!H1</f>
        <v>160917</v>
      </c>
      <c r="G3" s="154"/>
    </row>
    <row r="4" spans="1:7" ht="13.5" thickBot="1">
      <c r="A4" s="226" t="s">
        <v>50</v>
      </c>
      <c r="B4" s="219"/>
      <c r="C4" s="103" t="str">
        <f>CONCATENATE(cisloobjektu," ",nazevobjektu)</f>
        <v>18 Rekonstrukce el.společné prostory SPC KLM</v>
      </c>
      <c r="D4" s="155"/>
      <c r="E4" s="227" t="str">
        <f>Rekapitulace!G2</f>
        <v>Rekonstrukce el. společných prostor byt.domy SPC</v>
      </c>
      <c r="F4" s="228"/>
      <c r="G4" s="229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84</v>
      </c>
      <c r="C8" s="173" t="s">
        <v>85</v>
      </c>
      <c r="D8" s="174" t="s">
        <v>86</v>
      </c>
      <c r="E8" s="175">
        <v>342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0.00867</v>
      </c>
    </row>
    <row r="9" spans="1:15" ht="12.75">
      <c r="A9" s="178"/>
      <c r="B9" s="179"/>
      <c r="C9" s="230" t="s">
        <v>87</v>
      </c>
      <c r="D9" s="231"/>
      <c r="E9" s="231"/>
      <c r="F9" s="231"/>
      <c r="G9" s="232"/>
      <c r="L9" s="180" t="s">
        <v>87</v>
      </c>
      <c r="O9" s="170">
        <v>3</v>
      </c>
    </row>
    <row r="10" spans="1:15" ht="12.75">
      <c r="A10" s="178"/>
      <c r="B10" s="181"/>
      <c r="C10" s="233" t="s">
        <v>88</v>
      </c>
      <c r="D10" s="234"/>
      <c r="E10" s="182">
        <v>279</v>
      </c>
      <c r="F10" s="183"/>
      <c r="G10" s="184"/>
      <c r="M10" s="180" t="s">
        <v>88</v>
      </c>
      <c r="O10" s="170"/>
    </row>
    <row r="11" spans="1:15" ht="12.75">
      <c r="A11" s="178"/>
      <c r="B11" s="181"/>
      <c r="C11" s="233" t="s">
        <v>89</v>
      </c>
      <c r="D11" s="234"/>
      <c r="E11" s="182">
        <v>18</v>
      </c>
      <c r="F11" s="183"/>
      <c r="G11" s="184"/>
      <c r="M11" s="180" t="s">
        <v>89</v>
      </c>
      <c r="O11" s="170"/>
    </row>
    <row r="12" spans="1:15" ht="12.75">
      <c r="A12" s="178"/>
      <c r="B12" s="181"/>
      <c r="C12" s="233" t="s">
        <v>90</v>
      </c>
      <c r="D12" s="234"/>
      <c r="E12" s="182">
        <v>45</v>
      </c>
      <c r="F12" s="183"/>
      <c r="G12" s="184"/>
      <c r="M12" s="180" t="s">
        <v>90</v>
      </c>
      <c r="O12" s="170"/>
    </row>
    <row r="13" spans="1:104" ht="12.75">
      <c r="A13" s="171">
        <v>2</v>
      </c>
      <c r="B13" s="172" t="s">
        <v>91</v>
      </c>
      <c r="C13" s="173" t="s">
        <v>92</v>
      </c>
      <c r="D13" s="174" t="s">
        <v>93</v>
      </c>
      <c r="E13" s="175">
        <v>1200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0.01205</v>
      </c>
    </row>
    <row r="14" spans="1:15" ht="12.75">
      <c r="A14" s="178"/>
      <c r="B14" s="179"/>
      <c r="C14" s="230" t="s">
        <v>94</v>
      </c>
      <c r="D14" s="231"/>
      <c r="E14" s="231"/>
      <c r="F14" s="231"/>
      <c r="G14" s="232"/>
      <c r="L14" s="180" t="s">
        <v>94</v>
      </c>
      <c r="O14" s="170">
        <v>3</v>
      </c>
    </row>
    <row r="15" spans="1:104" ht="12.75">
      <c r="A15" s="171">
        <v>3</v>
      </c>
      <c r="B15" s="172" t="s">
        <v>95</v>
      </c>
      <c r="C15" s="173" t="s">
        <v>96</v>
      </c>
      <c r="D15" s="174" t="s">
        <v>97</v>
      </c>
      <c r="E15" s="175">
        <v>45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</v>
      </c>
    </row>
    <row r="16" spans="1:57" ht="12.75">
      <c r="A16" s="185"/>
      <c r="B16" s="186" t="s">
        <v>73</v>
      </c>
      <c r="C16" s="187" t="str">
        <f>CONCATENATE(B7," ",C7)</f>
        <v>61 Upravy povrchů vnitřní</v>
      </c>
      <c r="D16" s="188"/>
      <c r="E16" s="189"/>
      <c r="F16" s="190"/>
      <c r="G16" s="191">
        <f>SUM(G7:G15)</f>
        <v>0</v>
      </c>
      <c r="O16" s="170">
        <v>4</v>
      </c>
      <c r="BA16" s="192">
        <f>SUM(BA7:BA15)</f>
        <v>0</v>
      </c>
      <c r="BB16" s="192">
        <f>SUM(BB7:BB15)</f>
        <v>0</v>
      </c>
      <c r="BC16" s="192">
        <f>SUM(BC7:BC15)</f>
        <v>0</v>
      </c>
      <c r="BD16" s="192">
        <f>SUM(BD7:BD15)</f>
        <v>0</v>
      </c>
      <c r="BE16" s="192">
        <f>SUM(BE7:BE15)</f>
        <v>0</v>
      </c>
    </row>
    <row r="17" spans="1:15" ht="12.75">
      <c r="A17" s="163" t="s">
        <v>72</v>
      </c>
      <c r="B17" s="164" t="s">
        <v>98</v>
      </c>
      <c r="C17" s="165" t="s">
        <v>99</v>
      </c>
      <c r="D17" s="166"/>
      <c r="E17" s="167"/>
      <c r="F17" s="167"/>
      <c r="G17" s="168"/>
      <c r="H17" s="169"/>
      <c r="I17" s="169"/>
      <c r="O17" s="170">
        <v>1</v>
      </c>
    </row>
    <row r="18" spans="1:104" ht="12.75">
      <c r="A18" s="171">
        <v>4</v>
      </c>
      <c r="B18" s="172" t="s">
        <v>100</v>
      </c>
      <c r="C18" s="173" t="s">
        <v>101</v>
      </c>
      <c r="D18" s="174" t="s">
        <v>93</v>
      </c>
      <c r="E18" s="175">
        <v>159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5" ht="12.75">
      <c r="A19" s="178"/>
      <c r="B19" s="179"/>
      <c r="C19" s="230" t="s">
        <v>102</v>
      </c>
      <c r="D19" s="231"/>
      <c r="E19" s="231"/>
      <c r="F19" s="231"/>
      <c r="G19" s="232"/>
      <c r="L19" s="180" t="s">
        <v>102</v>
      </c>
      <c r="O19" s="170">
        <v>3</v>
      </c>
    </row>
    <row r="20" spans="1:15" ht="12.75">
      <c r="A20" s="178"/>
      <c r="B20" s="181"/>
      <c r="C20" s="233" t="s">
        <v>103</v>
      </c>
      <c r="D20" s="234"/>
      <c r="E20" s="182">
        <v>240</v>
      </c>
      <c r="F20" s="183"/>
      <c r="G20" s="184"/>
      <c r="M20" s="180" t="s">
        <v>103</v>
      </c>
      <c r="O20" s="170"/>
    </row>
    <row r="21" spans="1:15" ht="12.75">
      <c r="A21" s="178"/>
      <c r="B21" s="181"/>
      <c r="C21" s="233" t="s">
        <v>104</v>
      </c>
      <c r="D21" s="234"/>
      <c r="E21" s="182">
        <v>24</v>
      </c>
      <c r="F21" s="183"/>
      <c r="G21" s="184"/>
      <c r="M21" s="180" t="s">
        <v>104</v>
      </c>
      <c r="O21" s="170"/>
    </row>
    <row r="22" spans="1:15" ht="12.75">
      <c r="A22" s="178"/>
      <c r="B22" s="181"/>
      <c r="C22" s="233" t="s">
        <v>105</v>
      </c>
      <c r="D22" s="234"/>
      <c r="E22" s="182">
        <v>54</v>
      </c>
      <c r="F22" s="183"/>
      <c r="G22" s="184"/>
      <c r="M22" s="180" t="s">
        <v>105</v>
      </c>
      <c r="O22" s="170"/>
    </row>
    <row r="23" spans="1:104" ht="12.75">
      <c r="A23" s="171">
        <v>5</v>
      </c>
      <c r="B23" s="172" t="s">
        <v>106</v>
      </c>
      <c r="C23" s="173" t="s">
        <v>107</v>
      </c>
      <c r="D23" s="174" t="s">
        <v>86</v>
      </c>
      <c r="E23" s="175">
        <v>36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0.00133</v>
      </c>
    </row>
    <row r="24" spans="1:15" ht="12.75">
      <c r="A24" s="178"/>
      <c r="B24" s="179"/>
      <c r="C24" s="230" t="s">
        <v>108</v>
      </c>
      <c r="D24" s="231"/>
      <c r="E24" s="231"/>
      <c r="F24" s="231"/>
      <c r="G24" s="232"/>
      <c r="L24" s="180" t="s">
        <v>108</v>
      </c>
      <c r="O24" s="170">
        <v>3</v>
      </c>
    </row>
    <row r="25" spans="1:15" ht="12.75">
      <c r="A25" s="178"/>
      <c r="B25" s="181"/>
      <c r="C25" s="233" t="s">
        <v>109</v>
      </c>
      <c r="D25" s="234"/>
      <c r="E25" s="182">
        <v>30</v>
      </c>
      <c r="F25" s="183"/>
      <c r="G25" s="184"/>
      <c r="M25" s="180" t="s">
        <v>109</v>
      </c>
      <c r="O25" s="170"/>
    </row>
    <row r="26" spans="1:15" ht="12.75">
      <c r="A26" s="178"/>
      <c r="B26" s="181"/>
      <c r="C26" s="233" t="s">
        <v>110</v>
      </c>
      <c r="D26" s="234"/>
      <c r="E26" s="182">
        <v>3</v>
      </c>
      <c r="F26" s="183"/>
      <c r="G26" s="184"/>
      <c r="M26" s="180" t="s">
        <v>110</v>
      </c>
      <c r="O26" s="170"/>
    </row>
    <row r="27" spans="1:15" ht="12.75">
      <c r="A27" s="178"/>
      <c r="B27" s="181"/>
      <c r="C27" s="233" t="s">
        <v>111</v>
      </c>
      <c r="D27" s="234"/>
      <c r="E27" s="182">
        <v>3</v>
      </c>
      <c r="F27" s="183"/>
      <c r="G27" s="184"/>
      <c r="M27" s="180" t="s">
        <v>111</v>
      </c>
      <c r="O27" s="170"/>
    </row>
    <row r="28" spans="1:104" ht="12.75">
      <c r="A28" s="171">
        <v>6</v>
      </c>
      <c r="B28" s="172" t="s">
        <v>112</v>
      </c>
      <c r="C28" s="173" t="s">
        <v>113</v>
      </c>
      <c r="D28" s="174" t="s">
        <v>86</v>
      </c>
      <c r="E28" s="175">
        <v>558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0.0009</v>
      </c>
    </row>
    <row r="29" spans="1:15" ht="12.75">
      <c r="A29" s="178"/>
      <c r="B29" s="179"/>
      <c r="C29" s="230" t="s">
        <v>114</v>
      </c>
      <c r="D29" s="231"/>
      <c r="E29" s="231"/>
      <c r="F29" s="231"/>
      <c r="G29" s="232"/>
      <c r="L29" s="180" t="s">
        <v>114</v>
      </c>
      <c r="O29" s="170">
        <v>3</v>
      </c>
    </row>
    <row r="30" spans="1:104" ht="12.75">
      <c r="A30" s="171">
        <v>7</v>
      </c>
      <c r="B30" s="172" t="s">
        <v>115</v>
      </c>
      <c r="C30" s="173" t="s">
        <v>116</v>
      </c>
      <c r="D30" s="174" t="s">
        <v>93</v>
      </c>
      <c r="E30" s="175">
        <v>645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0.00049</v>
      </c>
    </row>
    <row r="31" spans="1:15" ht="12.75">
      <c r="A31" s="178"/>
      <c r="B31" s="179"/>
      <c r="C31" s="230" t="s">
        <v>117</v>
      </c>
      <c r="D31" s="231"/>
      <c r="E31" s="231"/>
      <c r="F31" s="231"/>
      <c r="G31" s="232"/>
      <c r="L31" s="180" t="s">
        <v>117</v>
      </c>
      <c r="O31" s="170">
        <v>3</v>
      </c>
    </row>
    <row r="32" spans="1:15" ht="12.75">
      <c r="A32" s="178"/>
      <c r="B32" s="181"/>
      <c r="C32" s="233" t="s">
        <v>118</v>
      </c>
      <c r="D32" s="234"/>
      <c r="E32" s="182">
        <v>180</v>
      </c>
      <c r="F32" s="183"/>
      <c r="G32" s="184"/>
      <c r="M32" s="180" t="s">
        <v>118</v>
      </c>
      <c r="O32" s="170"/>
    </row>
    <row r="33" spans="1:15" ht="12.75">
      <c r="A33" s="178"/>
      <c r="B33" s="181"/>
      <c r="C33" s="233" t="s">
        <v>119</v>
      </c>
      <c r="D33" s="234"/>
      <c r="E33" s="182">
        <v>360</v>
      </c>
      <c r="F33" s="183"/>
      <c r="G33" s="184"/>
      <c r="M33" s="180" t="s">
        <v>119</v>
      </c>
      <c r="O33" s="170"/>
    </row>
    <row r="34" spans="1:15" ht="12.75">
      <c r="A34" s="178"/>
      <c r="B34" s="181"/>
      <c r="C34" s="233" t="s">
        <v>120</v>
      </c>
      <c r="D34" s="234"/>
      <c r="E34" s="182">
        <v>105</v>
      </c>
      <c r="F34" s="183"/>
      <c r="G34" s="184"/>
      <c r="M34" s="180" t="s">
        <v>120</v>
      </c>
      <c r="O34" s="170"/>
    </row>
    <row r="35" spans="1:104" ht="12.75">
      <c r="A35" s="171">
        <v>8</v>
      </c>
      <c r="B35" s="172" t="s">
        <v>121</v>
      </c>
      <c r="C35" s="173" t="s">
        <v>122</v>
      </c>
      <c r="D35" s="174" t="s">
        <v>93</v>
      </c>
      <c r="E35" s="175">
        <v>1935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0.00049</v>
      </c>
    </row>
    <row r="36" spans="1:15" ht="12.75">
      <c r="A36" s="178"/>
      <c r="B36" s="179"/>
      <c r="C36" s="230" t="s">
        <v>123</v>
      </c>
      <c r="D36" s="231"/>
      <c r="E36" s="231"/>
      <c r="F36" s="231"/>
      <c r="G36" s="232"/>
      <c r="L36" s="180" t="s">
        <v>123</v>
      </c>
      <c r="O36" s="170">
        <v>3</v>
      </c>
    </row>
    <row r="37" spans="1:15" ht="12.75">
      <c r="A37" s="178"/>
      <c r="B37" s="181"/>
      <c r="C37" s="233" t="s">
        <v>124</v>
      </c>
      <c r="D37" s="234"/>
      <c r="E37" s="182">
        <v>1650</v>
      </c>
      <c r="F37" s="183"/>
      <c r="G37" s="184"/>
      <c r="M37" s="180" t="s">
        <v>124</v>
      </c>
      <c r="O37" s="170"/>
    </row>
    <row r="38" spans="1:15" ht="12.75">
      <c r="A38" s="178"/>
      <c r="B38" s="181"/>
      <c r="C38" s="233" t="s">
        <v>125</v>
      </c>
      <c r="D38" s="234"/>
      <c r="E38" s="182">
        <v>150</v>
      </c>
      <c r="F38" s="183"/>
      <c r="G38" s="184"/>
      <c r="M38" s="180" t="s">
        <v>125</v>
      </c>
      <c r="O38" s="170"/>
    </row>
    <row r="39" spans="1:15" ht="12.75">
      <c r="A39" s="178"/>
      <c r="B39" s="181"/>
      <c r="C39" s="233" t="s">
        <v>126</v>
      </c>
      <c r="D39" s="234"/>
      <c r="E39" s="182">
        <v>90</v>
      </c>
      <c r="F39" s="183"/>
      <c r="G39" s="184"/>
      <c r="M39" s="180" t="s">
        <v>126</v>
      </c>
      <c r="O39" s="170"/>
    </row>
    <row r="40" spans="1:15" ht="12.75">
      <c r="A40" s="178"/>
      <c r="B40" s="181"/>
      <c r="C40" s="233" t="s">
        <v>127</v>
      </c>
      <c r="D40" s="234"/>
      <c r="E40" s="182">
        <v>45</v>
      </c>
      <c r="F40" s="183"/>
      <c r="G40" s="184"/>
      <c r="M40" s="180" t="s">
        <v>127</v>
      </c>
      <c r="O40" s="170"/>
    </row>
    <row r="41" spans="1:104" ht="12.75">
      <c r="A41" s="171">
        <v>9</v>
      </c>
      <c r="B41" s="172" t="s">
        <v>128</v>
      </c>
      <c r="C41" s="173" t="s">
        <v>129</v>
      </c>
      <c r="D41" s="174" t="s">
        <v>93</v>
      </c>
      <c r="E41" s="175">
        <v>1530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0.00049</v>
      </c>
    </row>
    <row r="42" spans="1:15" ht="12.75">
      <c r="A42" s="178"/>
      <c r="B42" s="179"/>
      <c r="C42" s="230" t="s">
        <v>130</v>
      </c>
      <c r="D42" s="231"/>
      <c r="E42" s="231"/>
      <c r="F42" s="231"/>
      <c r="G42" s="232"/>
      <c r="L42" s="180" t="s">
        <v>130</v>
      </c>
      <c r="O42" s="170">
        <v>3</v>
      </c>
    </row>
    <row r="43" spans="1:104" ht="22.5">
      <c r="A43" s="171">
        <v>10</v>
      </c>
      <c r="B43" s="172" t="s">
        <v>131</v>
      </c>
      <c r="C43" s="173" t="s">
        <v>132</v>
      </c>
      <c r="D43" s="174" t="s">
        <v>133</v>
      </c>
      <c r="E43" s="175">
        <v>6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3</v>
      </c>
      <c r="AC43" s="146">
        <v>3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3</v>
      </c>
      <c r="CZ43" s="146">
        <v>0</v>
      </c>
    </row>
    <row r="44" spans="1:57" ht="12.75">
      <c r="A44" s="185"/>
      <c r="B44" s="186" t="s">
        <v>73</v>
      </c>
      <c r="C44" s="187" t="str">
        <f>CONCATENATE(B17," ",C17)</f>
        <v>97 Prorážení otvorů</v>
      </c>
      <c r="D44" s="188"/>
      <c r="E44" s="189"/>
      <c r="F44" s="190"/>
      <c r="G44" s="191">
        <f>SUM(G17:G43)</f>
        <v>0</v>
      </c>
      <c r="O44" s="170">
        <v>4</v>
      </c>
      <c r="BA44" s="192">
        <f>SUM(BA17:BA43)</f>
        <v>0</v>
      </c>
      <c r="BB44" s="192">
        <f>SUM(BB17:BB43)</f>
        <v>0</v>
      </c>
      <c r="BC44" s="192">
        <f>SUM(BC17:BC43)</f>
        <v>0</v>
      </c>
      <c r="BD44" s="192">
        <f>SUM(BD17:BD43)</f>
        <v>0</v>
      </c>
      <c r="BE44" s="192">
        <f>SUM(BE17:BE43)</f>
        <v>0</v>
      </c>
    </row>
    <row r="45" spans="1:15" ht="12.75">
      <c r="A45" s="163" t="s">
        <v>72</v>
      </c>
      <c r="B45" s="164" t="s">
        <v>134</v>
      </c>
      <c r="C45" s="165" t="s">
        <v>135</v>
      </c>
      <c r="D45" s="166"/>
      <c r="E45" s="167"/>
      <c r="F45" s="167"/>
      <c r="G45" s="168"/>
      <c r="H45" s="169"/>
      <c r="I45" s="169"/>
      <c r="O45" s="170">
        <v>1</v>
      </c>
    </row>
    <row r="46" spans="1:104" ht="22.5">
      <c r="A46" s="171">
        <v>11</v>
      </c>
      <c r="B46" s="172" t="s">
        <v>136</v>
      </c>
      <c r="C46" s="173" t="s">
        <v>137</v>
      </c>
      <c r="D46" s="174" t="s">
        <v>97</v>
      </c>
      <c r="E46" s="175">
        <v>265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7E-05</v>
      </c>
    </row>
    <row r="47" spans="1:15" ht="12.75">
      <c r="A47" s="178"/>
      <c r="B47" s="179"/>
      <c r="C47" s="230" t="s">
        <v>138</v>
      </c>
      <c r="D47" s="231"/>
      <c r="E47" s="231"/>
      <c r="F47" s="231"/>
      <c r="G47" s="232"/>
      <c r="L47" s="180" t="s">
        <v>138</v>
      </c>
      <c r="O47" s="170">
        <v>3</v>
      </c>
    </row>
    <row r="48" spans="1:15" ht="12.75">
      <c r="A48" s="178"/>
      <c r="B48" s="181"/>
      <c r="C48" s="233" t="s">
        <v>139</v>
      </c>
      <c r="D48" s="234"/>
      <c r="E48" s="182">
        <v>80</v>
      </c>
      <c r="F48" s="183"/>
      <c r="G48" s="184"/>
      <c r="M48" s="180" t="s">
        <v>139</v>
      </c>
      <c r="O48" s="170"/>
    </row>
    <row r="49" spans="1:15" ht="12.75">
      <c r="A49" s="178"/>
      <c r="B49" s="181"/>
      <c r="C49" s="233" t="s">
        <v>140</v>
      </c>
      <c r="D49" s="234"/>
      <c r="E49" s="182">
        <v>100</v>
      </c>
      <c r="F49" s="183"/>
      <c r="G49" s="184"/>
      <c r="M49" s="180" t="s">
        <v>140</v>
      </c>
      <c r="O49" s="170"/>
    </row>
    <row r="50" spans="1:15" ht="12.75">
      <c r="A50" s="178"/>
      <c r="B50" s="181"/>
      <c r="C50" s="233" t="s">
        <v>141</v>
      </c>
      <c r="D50" s="234"/>
      <c r="E50" s="182">
        <v>70</v>
      </c>
      <c r="F50" s="183"/>
      <c r="G50" s="184"/>
      <c r="M50" s="180" t="s">
        <v>141</v>
      </c>
      <c r="O50" s="170"/>
    </row>
    <row r="51" spans="1:15" ht="12.75">
      <c r="A51" s="178"/>
      <c r="B51" s="181"/>
      <c r="C51" s="233" t="s">
        <v>127</v>
      </c>
      <c r="D51" s="234"/>
      <c r="E51" s="182">
        <v>15</v>
      </c>
      <c r="F51" s="183"/>
      <c r="G51" s="184"/>
      <c r="M51" s="180" t="s">
        <v>127</v>
      </c>
      <c r="O51" s="170"/>
    </row>
    <row r="52" spans="1:104" ht="12.75">
      <c r="A52" s="171">
        <v>12</v>
      </c>
      <c r="B52" s="172" t="s">
        <v>142</v>
      </c>
      <c r="C52" s="173" t="s">
        <v>143</v>
      </c>
      <c r="D52" s="174" t="s">
        <v>97</v>
      </c>
      <c r="E52" s="175">
        <v>5430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0.00014</v>
      </c>
    </row>
    <row r="53" spans="1:15" ht="12.75">
      <c r="A53" s="178"/>
      <c r="B53" s="181"/>
      <c r="C53" s="233" t="s">
        <v>144</v>
      </c>
      <c r="D53" s="234"/>
      <c r="E53" s="182">
        <v>2800</v>
      </c>
      <c r="F53" s="183"/>
      <c r="G53" s="184"/>
      <c r="M53" s="180" t="s">
        <v>144</v>
      </c>
      <c r="O53" s="170"/>
    </row>
    <row r="54" spans="1:15" ht="12.75">
      <c r="A54" s="178"/>
      <c r="B54" s="181"/>
      <c r="C54" s="233" t="s">
        <v>145</v>
      </c>
      <c r="D54" s="234"/>
      <c r="E54" s="182">
        <v>1590</v>
      </c>
      <c r="F54" s="183"/>
      <c r="G54" s="184"/>
      <c r="M54" s="180" t="s">
        <v>145</v>
      </c>
      <c r="O54" s="170"/>
    </row>
    <row r="55" spans="1:15" ht="12.75">
      <c r="A55" s="178"/>
      <c r="B55" s="181"/>
      <c r="C55" s="233" t="s">
        <v>146</v>
      </c>
      <c r="D55" s="234"/>
      <c r="E55" s="182">
        <v>800</v>
      </c>
      <c r="F55" s="183"/>
      <c r="G55" s="184"/>
      <c r="M55" s="180" t="s">
        <v>146</v>
      </c>
      <c r="O55" s="170"/>
    </row>
    <row r="56" spans="1:15" ht="12.75">
      <c r="A56" s="178"/>
      <c r="B56" s="181"/>
      <c r="C56" s="233" t="s">
        <v>147</v>
      </c>
      <c r="D56" s="234"/>
      <c r="E56" s="182">
        <v>240</v>
      </c>
      <c r="F56" s="183"/>
      <c r="G56" s="184"/>
      <c r="M56" s="180" t="s">
        <v>147</v>
      </c>
      <c r="O56" s="170"/>
    </row>
    <row r="57" spans="1:104" ht="12.75">
      <c r="A57" s="171">
        <v>13</v>
      </c>
      <c r="B57" s="172" t="s">
        <v>148</v>
      </c>
      <c r="C57" s="173" t="s">
        <v>149</v>
      </c>
      <c r="D57" s="174" t="s">
        <v>150</v>
      </c>
      <c r="E57" s="175">
        <v>120</v>
      </c>
      <c r="F57" s="175">
        <v>0</v>
      </c>
      <c r="G57" s="176">
        <f>E57*F57</f>
        <v>0</v>
      </c>
      <c r="O57" s="170">
        <v>2</v>
      </c>
      <c r="AA57" s="146">
        <v>3</v>
      </c>
      <c r="AB57" s="146">
        <v>7</v>
      </c>
      <c r="AC57" s="146">
        <v>24662007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3</v>
      </c>
      <c r="CB57" s="177">
        <v>7</v>
      </c>
      <c r="CZ57" s="146">
        <v>0.001</v>
      </c>
    </row>
    <row r="58" spans="1:104" ht="12.75">
      <c r="A58" s="171">
        <v>14</v>
      </c>
      <c r="B58" s="172" t="s">
        <v>151</v>
      </c>
      <c r="C58" s="173" t="s">
        <v>152</v>
      </c>
      <c r="D58" s="174" t="s">
        <v>153</v>
      </c>
      <c r="E58" s="175">
        <v>8</v>
      </c>
      <c r="F58" s="175">
        <v>0</v>
      </c>
      <c r="G58" s="176">
        <f>E58*F58</f>
        <v>0</v>
      </c>
      <c r="O58" s="170">
        <v>2</v>
      </c>
      <c r="AA58" s="146">
        <v>3</v>
      </c>
      <c r="AB58" s="146">
        <v>7</v>
      </c>
      <c r="AC58" s="146" t="s">
        <v>151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3</v>
      </c>
      <c r="CB58" s="177">
        <v>7</v>
      </c>
      <c r="CZ58" s="146">
        <v>0.001</v>
      </c>
    </row>
    <row r="59" spans="1:15" ht="12.75">
      <c r="A59" s="178"/>
      <c r="B59" s="179"/>
      <c r="C59" s="230" t="s">
        <v>154</v>
      </c>
      <c r="D59" s="231"/>
      <c r="E59" s="231"/>
      <c r="F59" s="231"/>
      <c r="G59" s="232"/>
      <c r="L59" s="180" t="s">
        <v>154</v>
      </c>
      <c r="O59" s="170">
        <v>3</v>
      </c>
    </row>
    <row r="60" spans="1:57" ht="12.75">
      <c r="A60" s="185"/>
      <c r="B60" s="186" t="s">
        <v>73</v>
      </c>
      <c r="C60" s="187" t="str">
        <f>CONCATENATE(B45," ",C45)</f>
        <v>784 Malby</v>
      </c>
      <c r="D60" s="188"/>
      <c r="E60" s="189"/>
      <c r="F60" s="190"/>
      <c r="G60" s="191">
        <f>SUM(G45:G59)</f>
        <v>0</v>
      </c>
      <c r="O60" s="170">
        <v>4</v>
      </c>
      <c r="BA60" s="192">
        <f>SUM(BA45:BA59)</f>
        <v>0</v>
      </c>
      <c r="BB60" s="192">
        <f>SUM(BB45:BB59)</f>
        <v>0</v>
      </c>
      <c r="BC60" s="192">
        <f>SUM(BC45:BC59)</f>
        <v>0</v>
      </c>
      <c r="BD60" s="192">
        <f>SUM(BD45:BD59)</f>
        <v>0</v>
      </c>
      <c r="BE60" s="192">
        <f>SUM(BE45:BE59)</f>
        <v>0</v>
      </c>
    </row>
    <row r="61" spans="1:15" ht="12.75">
      <c r="A61" s="163" t="s">
        <v>72</v>
      </c>
      <c r="B61" s="164" t="s">
        <v>155</v>
      </c>
      <c r="C61" s="165" t="s">
        <v>156</v>
      </c>
      <c r="D61" s="166"/>
      <c r="E61" s="167"/>
      <c r="F61" s="167"/>
      <c r="G61" s="168"/>
      <c r="H61" s="169"/>
      <c r="I61" s="169"/>
      <c r="O61" s="170">
        <v>1</v>
      </c>
    </row>
    <row r="62" spans="1:104" ht="22.5">
      <c r="A62" s="171">
        <v>15</v>
      </c>
      <c r="B62" s="172" t="s">
        <v>157</v>
      </c>
      <c r="C62" s="173" t="s">
        <v>158</v>
      </c>
      <c r="D62" s="174" t="s">
        <v>93</v>
      </c>
      <c r="E62" s="175">
        <v>110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9</v>
      </c>
      <c r="AC62" s="146">
        <v>9</v>
      </c>
      <c r="AZ62" s="146">
        <v>4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9</v>
      </c>
      <c r="CZ62" s="146">
        <v>3E-05</v>
      </c>
    </row>
    <row r="63" spans="1:15" ht="12.75">
      <c r="A63" s="178"/>
      <c r="B63" s="179"/>
      <c r="C63" s="230" t="s">
        <v>159</v>
      </c>
      <c r="D63" s="231"/>
      <c r="E63" s="231"/>
      <c r="F63" s="231"/>
      <c r="G63" s="232"/>
      <c r="L63" s="180" t="s">
        <v>159</v>
      </c>
      <c r="O63" s="170">
        <v>3</v>
      </c>
    </row>
    <row r="64" spans="1:15" ht="12.75">
      <c r="A64" s="178"/>
      <c r="B64" s="181"/>
      <c r="C64" s="233" t="s">
        <v>160</v>
      </c>
      <c r="D64" s="234"/>
      <c r="E64" s="182">
        <v>20</v>
      </c>
      <c r="F64" s="183"/>
      <c r="G64" s="184"/>
      <c r="M64" s="180" t="s">
        <v>160</v>
      </c>
      <c r="O64" s="170"/>
    </row>
    <row r="65" spans="1:15" ht="12.75">
      <c r="A65" s="178"/>
      <c r="B65" s="181"/>
      <c r="C65" s="233" t="s">
        <v>161</v>
      </c>
      <c r="D65" s="234"/>
      <c r="E65" s="182">
        <v>30</v>
      </c>
      <c r="F65" s="183"/>
      <c r="G65" s="184"/>
      <c r="M65" s="180" t="s">
        <v>161</v>
      </c>
      <c r="O65" s="170"/>
    </row>
    <row r="66" spans="1:15" ht="12.75">
      <c r="A66" s="178"/>
      <c r="B66" s="181"/>
      <c r="C66" s="233" t="s">
        <v>162</v>
      </c>
      <c r="D66" s="234"/>
      <c r="E66" s="182">
        <v>60</v>
      </c>
      <c r="F66" s="183"/>
      <c r="G66" s="184"/>
      <c r="M66" s="180" t="s">
        <v>162</v>
      </c>
      <c r="O66" s="170"/>
    </row>
    <row r="67" spans="1:104" ht="22.5">
      <c r="A67" s="171">
        <v>16</v>
      </c>
      <c r="B67" s="172" t="s">
        <v>163</v>
      </c>
      <c r="C67" s="173" t="s">
        <v>164</v>
      </c>
      <c r="D67" s="174" t="s">
        <v>93</v>
      </c>
      <c r="E67" s="175">
        <v>120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9</v>
      </c>
      <c r="AC67" s="146">
        <v>9</v>
      </c>
      <c r="AZ67" s="146">
        <v>4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9</v>
      </c>
      <c r="CZ67" s="146">
        <v>0.00017</v>
      </c>
    </row>
    <row r="68" spans="1:15" ht="12.75">
      <c r="A68" s="178"/>
      <c r="B68" s="179"/>
      <c r="C68" s="230" t="s">
        <v>165</v>
      </c>
      <c r="D68" s="231"/>
      <c r="E68" s="231"/>
      <c r="F68" s="231"/>
      <c r="G68" s="232"/>
      <c r="L68" s="180" t="s">
        <v>165</v>
      </c>
      <c r="O68" s="170">
        <v>3</v>
      </c>
    </row>
    <row r="69" spans="1:15" ht="12.75">
      <c r="A69" s="178"/>
      <c r="B69" s="181"/>
      <c r="C69" s="233" t="s">
        <v>166</v>
      </c>
      <c r="D69" s="234"/>
      <c r="E69" s="182">
        <v>35</v>
      </c>
      <c r="F69" s="183"/>
      <c r="G69" s="184"/>
      <c r="M69" s="180" t="s">
        <v>166</v>
      </c>
      <c r="O69" s="170"/>
    </row>
    <row r="70" spans="1:15" ht="12.75">
      <c r="A70" s="178"/>
      <c r="B70" s="181"/>
      <c r="C70" s="233" t="s">
        <v>167</v>
      </c>
      <c r="D70" s="234"/>
      <c r="E70" s="182">
        <v>35</v>
      </c>
      <c r="F70" s="183"/>
      <c r="G70" s="184"/>
      <c r="M70" s="180" t="s">
        <v>167</v>
      </c>
      <c r="O70" s="170"/>
    </row>
    <row r="71" spans="1:15" ht="12.75">
      <c r="A71" s="178"/>
      <c r="B71" s="181"/>
      <c r="C71" s="233" t="s">
        <v>168</v>
      </c>
      <c r="D71" s="234"/>
      <c r="E71" s="182">
        <v>35</v>
      </c>
      <c r="F71" s="183"/>
      <c r="G71" s="184"/>
      <c r="M71" s="180" t="s">
        <v>168</v>
      </c>
      <c r="O71" s="170"/>
    </row>
    <row r="72" spans="1:15" ht="12.75">
      <c r="A72" s="178"/>
      <c r="B72" s="181"/>
      <c r="C72" s="233" t="s">
        <v>169</v>
      </c>
      <c r="D72" s="234"/>
      <c r="E72" s="182">
        <v>15</v>
      </c>
      <c r="F72" s="183"/>
      <c r="G72" s="184"/>
      <c r="M72" s="180" t="s">
        <v>169</v>
      </c>
      <c r="O72" s="170"/>
    </row>
    <row r="73" spans="1:104" ht="22.5">
      <c r="A73" s="171">
        <v>17</v>
      </c>
      <c r="B73" s="172" t="s">
        <v>170</v>
      </c>
      <c r="C73" s="173" t="s">
        <v>171</v>
      </c>
      <c r="D73" s="174" t="s">
        <v>86</v>
      </c>
      <c r="E73" s="175">
        <v>151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9</v>
      </c>
      <c r="AC73" s="146">
        <v>9</v>
      </c>
      <c r="AZ73" s="146">
        <v>4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9</v>
      </c>
      <c r="CZ73" s="146">
        <v>3E-05</v>
      </c>
    </row>
    <row r="74" spans="1:15" ht="12.75">
      <c r="A74" s="178"/>
      <c r="B74" s="181"/>
      <c r="C74" s="233" t="s">
        <v>172</v>
      </c>
      <c r="D74" s="234"/>
      <c r="E74" s="182">
        <v>60</v>
      </c>
      <c r="F74" s="183"/>
      <c r="G74" s="184"/>
      <c r="M74" s="180" t="s">
        <v>172</v>
      </c>
      <c r="O74" s="170"/>
    </row>
    <row r="75" spans="1:15" ht="12.75">
      <c r="A75" s="178"/>
      <c r="B75" s="181"/>
      <c r="C75" s="233" t="s">
        <v>173</v>
      </c>
      <c r="D75" s="234"/>
      <c r="E75" s="182">
        <v>34</v>
      </c>
      <c r="F75" s="183"/>
      <c r="G75" s="184"/>
      <c r="M75" s="180" t="s">
        <v>173</v>
      </c>
      <c r="O75" s="170"/>
    </row>
    <row r="76" spans="1:15" ht="12.75">
      <c r="A76" s="178"/>
      <c r="B76" s="181"/>
      <c r="C76" s="233" t="s">
        <v>174</v>
      </c>
      <c r="D76" s="234"/>
      <c r="E76" s="182">
        <v>2</v>
      </c>
      <c r="F76" s="183"/>
      <c r="G76" s="184"/>
      <c r="M76" s="180" t="s">
        <v>174</v>
      </c>
      <c r="O76" s="170"/>
    </row>
    <row r="77" spans="1:15" ht="12.75">
      <c r="A77" s="178"/>
      <c r="B77" s="181"/>
      <c r="C77" s="233" t="s">
        <v>175</v>
      </c>
      <c r="D77" s="234"/>
      <c r="E77" s="182">
        <v>23</v>
      </c>
      <c r="F77" s="183"/>
      <c r="G77" s="184"/>
      <c r="M77" s="180" t="s">
        <v>175</v>
      </c>
      <c r="O77" s="170"/>
    </row>
    <row r="78" spans="1:15" ht="12.75">
      <c r="A78" s="178"/>
      <c r="B78" s="181"/>
      <c r="C78" s="233" t="s">
        <v>176</v>
      </c>
      <c r="D78" s="234"/>
      <c r="E78" s="182">
        <v>12</v>
      </c>
      <c r="F78" s="183"/>
      <c r="G78" s="184"/>
      <c r="M78" s="180" t="s">
        <v>176</v>
      </c>
      <c r="O78" s="170"/>
    </row>
    <row r="79" spans="1:15" ht="12.75">
      <c r="A79" s="178"/>
      <c r="B79" s="181"/>
      <c r="C79" s="233" t="s">
        <v>177</v>
      </c>
      <c r="D79" s="234"/>
      <c r="E79" s="182">
        <v>20</v>
      </c>
      <c r="F79" s="183"/>
      <c r="G79" s="184"/>
      <c r="M79" s="180" t="s">
        <v>177</v>
      </c>
      <c r="O79" s="170"/>
    </row>
    <row r="80" spans="1:104" ht="22.5">
      <c r="A80" s="171">
        <v>18</v>
      </c>
      <c r="B80" s="172" t="s">
        <v>178</v>
      </c>
      <c r="C80" s="173" t="s">
        <v>179</v>
      </c>
      <c r="D80" s="174" t="s">
        <v>86</v>
      </c>
      <c r="E80" s="175">
        <v>35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9</v>
      </c>
      <c r="AC80" s="146">
        <v>9</v>
      </c>
      <c r="AZ80" s="146">
        <v>4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9</v>
      </c>
      <c r="CZ80" s="146">
        <v>9E-05</v>
      </c>
    </row>
    <row r="81" spans="1:15" ht="12.75">
      <c r="A81" s="178"/>
      <c r="B81" s="179"/>
      <c r="C81" s="230" t="s">
        <v>180</v>
      </c>
      <c r="D81" s="231"/>
      <c r="E81" s="231"/>
      <c r="F81" s="231"/>
      <c r="G81" s="232"/>
      <c r="L81" s="180" t="s">
        <v>180</v>
      </c>
      <c r="O81" s="170">
        <v>3</v>
      </c>
    </row>
    <row r="82" spans="1:104" ht="12.75">
      <c r="A82" s="171">
        <v>19</v>
      </c>
      <c r="B82" s="172" t="s">
        <v>181</v>
      </c>
      <c r="C82" s="173" t="s">
        <v>182</v>
      </c>
      <c r="D82" s="174" t="s">
        <v>86</v>
      </c>
      <c r="E82" s="175">
        <v>50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9</v>
      </c>
      <c r="AC82" s="146">
        <v>9</v>
      </c>
      <c r="AZ82" s="146">
        <v>4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9</v>
      </c>
      <c r="CZ82" s="146">
        <v>0</v>
      </c>
    </row>
    <row r="83" spans="1:15" ht="12.75">
      <c r="A83" s="178"/>
      <c r="B83" s="179"/>
      <c r="C83" s="230" t="s">
        <v>183</v>
      </c>
      <c r="D83" s="231"/>
      <c r="E83" s="231"/>
      <c r="F83" s="231"/>
      <c r="G83" s="232"/>
      <c r="L83" s="180" t="s">
        <v>183</v>
      </c>
      <c r="O83" s="170">
        <v>3</v>
      </c>
    </row>
    <row r="84" spans="1:104" ht="12.75">
      <c r="A84" s="171">
        <v>20</v>
      </c>
      <c r="B84" s="172" t="s">
        <v>184</v>
      </c>
      <c r="C84" s="173" t="s">
        <v>185</v>
      </c>
      <c r="D84" s="174" t="s">
        <v>86</v>
      </c>
      <c r="E84" s="175">
        <v>60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9</v>
      </c>
      <c r="AC84" s="146">
        <v>9</v>
      </c>
      <c r="AZ84" s="146">
        <v>4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9</v>
      </c>
      <c r="CZ84" s="146">
        <v>0</v>
      </c>
    </row>
    <row r="85" spans="1:15" ht="12.75">
      <c r="A85" s="178"/>
      <c r="B85" s="179"/>
      <c r="C85" s="230" t="s">
        <v>186</v>
      </c>
      <c r="D85" s="231"/>
      <c r="E85" s="231"/>
      <c r="F85" s="231"/>
      <c r="G85" s="232"/>
      <c r="L85" s="180" t="s">
        <v>186</v>
      </c>
      <c r="O85" s="170">
        <v>3</v>
      </c>
    </row>
    <row r="86" spans="1:15" ht="12.75">
      <c r="A86" s="178"/>
      <c r="B86" s="181"/>
      <c r="C86" s="233" t="s">
        <v>187</v>
      </c>
      <c r="D86" s="234"/>
      <c r="E86" s="182">
        <v>50</v>
      </c>
      <c r="F86" s="183"/>
      <c r="G86" s="184"/>
      <c r="M86" s="180" t="s">
        <v>187</v>
      </c>
      <c r="O86" s="170"/>
    </row>
    <row r="87" spans="1:15" ht="12.75">
      <c r="A87" s="178"/>
      <c r="B87" s="181"/>
      <c r="C87" s="233" t="s">
        <v>188</v>
      </c>
      <c r="D87" s="234"/>
      <c r="E87" s="182">
        <v>5</v>
      </c>
      <c r="F87" s="183"/>
      <c r="G87" s="184"/>
      <c r="M87" s="180" t="s">
        <v>188</v>
      </c>
      <c r="O87" s="170"/>
    </row>
    <row r="88" spans="1:15" ht="12.75">
      <c r="A88" s="178"/>
      <c r="B88" s="181"/>
      <c r="C88" s="233" t="s">
        <v>189</v>
      </c>
      <c r="D88" s="234"/>
      <c r="E88" s="182">
        <v>5</v>
      </c>
      <c r="F88" s="183"/>
      <c r="G88" s="184"/>
      <c r="M88" s="180" t="s">
        <v>189</v>
      </c>
      <c r="O88" s="170"/>
    </row>
    <row r="89" spans="1:104" ht="12.75">
      <c r="A89" s="171">
        <v>21</v>
      </c>
      <c r="B89" s="172" t="s">
        <v>190</v>
      </c>
      <c r="C89" s="173" t="s">
        <v>191</v>
      </c>
      <c r="D89" s="174" t="s">
        <v>86</v>
      </c>
      <c r="E89" s="175">
        <v>175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9</v>
      </c>
      <c r="AC89" s="146">
        <v>9</v>
      </c>
      <c r="AZ89" s="146">
        <v>4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9</v>
      </c>
      <c r="CZ89" s="146">
        <v>0</v>
      </c>
    </row>
    <row r="90" spans="1:15" ht="12.75">
      <c r="A90" s="178"/>
      <c r="B90" s="181"/>
      <c r="C90" s="233" t="s">
        <v>192</v>
      </c>
      <c r="D90" s="234"/>
      <c r="E90" s="182">
        <v>42</v>
      </c>
      <c r="F90" s="183"/>
      <c r="G90" s="184"/>
      <c r="M90" s="180" t="s">
        <v>192</v>
      </c>
      <c r="O90" s="170"/>
    </row>
    <row r="91" spans="1:15" ht="12.75">
      <c r="A91" s="178"/>
      <c r="B91" s="181"/>
      <c r="C91" s="233" t="s">
        <v>193</v>
      </c>
      <c r="D91" s="234"/>
      <c r="E91" s="182">
        <v>12</v>
      </c>
      <c r="F91" s="183"/>
      <c r="G91" s="184"/>
      <c r="M91" s="180" t="s">
        <v>193</v>
      </c>
      <c r="O91" s="170"/>
    </row>
    <row r="92" spans="1:15" ht="12.75">
      <c r="A92" s="178"/>
      <c r="B92" s="181"/>
      <c r="C92" s="233" t="s">
        <v>194</v>
      </c>
      <c r="D92" s="234"/>
      <c r="E92" s="182">
        <v>41</v>
      </c>
      <c r="F92" s="183"/>
      <c r="G92" s="184"/>
      <c r="M92" s="180" t="s">
        <v>194</v>
      </c>
      <c r="O92" s="170"/>
    </row>
    <row r="93" spans="1:15" ht="12.75">
      <c r="A93" s="178"/>
      <c r="B93" s="181"/>
      <c r="C93" s="233" t="s">
        <v>195</v>
      </c>
      <c r="D93" s="234"/>
      <c r="E93" s="182">
        <v>80</v>
      </c>
      <c r="F93" s="183"/>
      <c r="G93" s="184"/>
      <c r="M93" s="180" t="s">
        <v>195</v>
      </c>
      <c r="O93" s="170"/>
    </row>
    <row r="94" spans="1:104" ht="12.75">
      <c r="A94" s="171">
        <v>22</v>
      </c>
      <c r="B94" s="172" t="s">
        <v>196</v>
      </c>
      <c r="C94" s="173" t="s">
        <v>197</v>
      </c>
      <c r="D94" s="174" t="s">
        <v>86</v>
      </c>
      <c r="E94" s="175">
        <v>371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9</v>
      </c>
      <c r="AC94" s="146">
        <v>9</v>
      </c>
      <c r="AZ94" s="146">
        <v>4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9</v>
      </c>
      <c r="CZ94" s="146">
        <v>0</v>
      </c>
    </row>
    <row r="95" spans="1:15" ht="12.75">
      <c r="A95" s="178"/>
      <c r="B95" s="181"/>
      <c r="C95" s="233" t="s">
        <v>198</v>
      </c>
      <c r="D95" s="234"/>
      <c r="E95" s="182">
        <v>11</v>
      </c>
      <c r="F95" s="183"/>
      <c r="G95" s="184"/>
      <c r="M95" s="180" t="s">
        <v>198</v>
      </c>
      <c r="O95" s="170"/>
    </row>
    <row r="96" spans="1:15" ht="12.75">
      <c r="A96" s="178"/>
      <c r="B96" s="181"/>
      <c r="C96" s="233" t="s">
        <v>199</v>
      </c>
      <c r="D96" s="234"/>
      <c r="E96" s="182">
        <v>20</v>
      </c>
      <c r="F96" s="183"/>
      <c r="G96" s="184"/>
      <c r="M96" s="180" t="s">
        <v>199</v>
      </c>
      <c r="O96" s="170"/>
    </row>
    <row r="97" spans="1:15" ht="12.75">
      <c r="A97" s="178"/>
      <c r="B97" s="181"/>
      <c r="C97" s="233" t="s">
        <v>200</v>
      </c>
      <c r="D97" s="234"/>
      <c r="E97" s="182">
        <v>10</v>
      </c>
      <c r="F97" s="183"/>
      <c r="G97" s="184"/>
      <c r="M97" s="180" t="s">
        <v>200</v>
      </c>
      <c r="O97" s="170"/>
    </row>
    <row r="98" spans="1:15" ht="12.75">
      <c r="A98" s="178"/>
      <c r="B98" s="181"/>
      <c r="C98" s="233" t="s">
        <v>201</v>
      </c>
      <c r="D98" s="234"/>
      <c r="E98" s="182">
        <v>20</v>
      </c>
      <c r="F98" s="183"/>
      <c r="G98" s="184"/>
      <c r="M98" s="180" t="s">
        <v>201</v>
      </c>
      <c r="O98" s="170"/>
    </row>
    <row r="99" spans="1:15" ht="12.75">
      <c r="A99" s="178"/>
      <c r="B99" s="181"/>
      <c r="C99" s="233" t="s">
        <v>202</v>
      </c>
      <c r="D99" s="234"/>
      <c r="E99" s="182">
        <v>10</v>
      </c>
      <c r="F99" s="183"/>
      <c r="G99" s="184"/>
      <c r="M99" s="180" t="s">
        <v>202</v>
      </c>
      <c r="O99" s="170"/>
    </row>
    <row r="100" spans="1:15" ht="12.75">
      <c r="A100" s="178"/>
      <c r="B100" s="181"/>
      <c r="C100" s="233" t="s">
        <v>203</v>
      </c>
      <c r="D100" s="234"/>
      <c r="E100" s="182">
        <v>300</v>
      </c>
      <c r="F100" s="183"/>
      <c r="G100" s="184"/>
      <c r="M100" s="180" t="s">
        <v>203</v>
      </c>
      <c r="O100" s="170"/>
    </row>
    <row r="101" spans="1:104" ht="12.75">
      <c r="A101" s="171">
        <v>23</v>
      </c>
      <c r="B101" s="172" t="s">
        <v>204</v>
      </c>
      <c r="C101" s="173" t="s">
        <v>205</v>
      </c>
      <c r="D101" s="174" t="s">
        <v>86</v>
      </c>
      <c r="E101" s="175">
        <v>50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9</v>
      </c>
      <c r="AC101" s="146">
        <v>9</v>
      </c>
      <c r="AZ101" s="146">
        <v>4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9</v>
      </c>
      <c r="CZ101" s="146">
        <v>0</v>
      </c>
    </row>
    <row r="102" spans="1:104" ht="12.75">
      <c r="A102" s="171">
        <v>24</v>
      </c>
      <c r="B102" s="172" t="s">
        <v>206</v>
      </c>
      <c r="C102" s="173" t="s">
        <v>207</v>
      </c>
      <c r="D102" s="174" t="s">
        <v>86</v>
      </c>
      <c r="E102" s="175">
        <v>60</v>
      </c>
      <c r="F102" s="175">
        <v>0</v>
      </c>
      <c r="G102" s="176">
        <f>E102*F102</f>
        <v>0</v>
      </c>
      <c r="O102" s="170">
        <v>2</v>
      </c>
      <c r="AA102" s="146">
        <v>1</v>
      </c>
      <c r="AB102" s="146">
        <v>9</v>
      </c>
      <c r="AC102" s="146">
        <v>9</v>
      </c>
      <c r="AZ102" s="146">
        <v>4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1</v>
      </c>
      <c r="CB102" s="177">
        <v>9</v>
      </c>
      <c r="CZ102" s="146">
        <v>4E-05</v>
      </c>
    </row>
    <row r="103" spans="1:15" ht="12.75">
      <c r="A103" s="178"/>
      <c r="B103" s="179"/>
      <c r="C103" s="230" t="s">
        <v>208</v>
      </c>
      <c r="D103" s="231"/>
      <c r="E103" s="231"/>
      <c r="F103" s="231"/>
      <c r="G103" s="232"/>
      <c r="L103" s="180" t="s">
        <v>208</v>
      </c>
      <c r="O103" s="170">
        <v>3</v>
      </c>
    </row>
    <row r="104" spans="1:15" ht="12.75">
      <c r="A104" s="178"/>
      <c r="B104" s="181"/>
      <c r="C104" s="233" t="s">
        <v>209</v>
      </c>
      <c r="D104" s="234"/>
      <c r="E104" s="182">
        <v>60</v>
      </c>
      <c r="F104" s="183"/>
      <c r="G104" s="184"/>
      <c r="M104" s="180" t="s">
        <v>209</v>
      </c>
      <c r="O104" s="170"/>
    </row>
    <row r="105" spans="1:104" ht="12.75">
      <c r="A105" s="171">
        <v>25</v>
      </c>
      <c r="B105" s="172" t="s">
        <v>210</v>
      </c>
      <c r="C105" s="173" t="s">
        <v>211</v>
      </c>
      <c r="D105" s="174" t="s">
        <v>86</v>
      </c>
      <c r="E105" s="175">
        <v>3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9</v>
      </c>
      <c r="AC105" s="146">
        <v>9</v>
      </c>
      <c r="AZ105" s="146">
        <v>4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9</v>
      </c>
      <c r="CZ105" s="146">
        <v>0</v>
      </c>
    </row>
    <row r="106" spans="1:15" ht="12.75">
      <c r="A106" s="178"/>
      <c r="B106" s="179"/>
      <c r="C106" s="230" t="s">
        <v>212</v>
      </c>
      <c r="D106" s="231"/>
      <c r="E106" s="231"/>
      <c r="F106" s="231"/>
      <c r="G106" s="232"/>
      <c r="L106" s="180" t="s">
        <v>212</v>
      </c>
      <c r="O106" s="170">
        <v>3</v>
      </c>
    </row>
    <row r="107" spans="1:15" ht="12.75">
      <c r="A107" s="178"/>
      <c r="B107" s="181"/>
      <c r="C107" s="233" t="s">
        <v>111</v>
      </c>
      <c r="D107" s="234"/>
      <c r="E107" s="182">
        <v>1</v>
      </c>
      <c r="F107" s="183"/>
      <c r="G107" s="184"/>
      <c r="M107" s="180" t="s">
        <v>111</v>
      </c>
      <c r="O107" s="170"/>
    </row>
    <row r="108" spans="1:15" ht="12.75">
      <c r="A108" s="178"/>
      <c r="B108" s="181"/>
      <c r="C108" s="233" t="s">
        <v>110</v>
      </c>
      <c r="D108" s="234"/>
      <c r="E108" s="182">
        <v>1</v>
      </c>
      <c r="F108" s="183"/>
      <c r="G108" s="184"/>
      <c r="M108" s="180" t="s">
        <v>110</v>
      </c>
      <c r="O108" s="170"/>
    </row>
    <row r="109" spans="1:15" ht="12.75">
      <c r="A109" s="178"/>
      <c r="B109" s="181"/>
      <c r="C109" s="233" t="s">
        <v>213</v>
      </c>
      <c r="D109" s="234"/>
      <c r="E109" s="182">
        <v>1</v>
      </c>
      <c r="F109" s="183"/>
      <c r="G109" s="184"/>
      <c r="M109" s="180" t="s">
        <v>213</v>
      </c>
      <c r="O109" s="170"/>
    </row>
    <row r="110" spans="1:104" ht="22.5">
      <c r="A110" s="171">
        <v>26</v>
      </c>
      <c r="B110" s="172" t="s">
        <v>214</v>
      </c>
      <c r="C110" s="173" t="s">
        <v>215</v>
      </c>
      <c r="D110" s="174" t="s">
        <v>86</v>
      </c>
      <c r="E110" s="175">
        <v>21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9</v>
      </c>
      <c r="AC110" s="146">
        <v>9</v>
      </c>
      <c r="AZ110" s="146">
        <v>4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9</v>
      </c>
      <c r="CZ110" s="146">
        <v>4E-05</v>
      </c>
    </row>
    <row r="111" spans="1:15" ht="12.75">
      <c r="A111" s="178"/>
      <c r="B111" s="179"/>
      <c r="C111" s="230" t="s">
        <v>216</v>
      </c>
      <c r="D111" s="231"/>
      <c r="E111" s="231"/>
      <c r="F111" s="231"/>
      <c r="G111" s="232"/>
      <c r="L111" s="180" t="s">
        <v>216</v>
      </c>
      <c r="O111" s="170">
        <v>3</v>
      </c>
    </row>
    <row r="112" spans="1:15" ht="12.75">
      <c r="A112" s="178"/>
      <c r="B112" s="181"/>
      <c r="C112" s="233" t="s">
        <v>217</v>
      </c>
      <c r="D112" s="234"/>
      <c r="E112" s="182">
        <v>11</v>
      </c>
      <c r="F112" s="183"/>
      <c r="G112" s="184"/>
      <c r="M112" s="180" t="s">
        <v>217</v>
      </c>
      <c r="O112" s="170"/>
    </row>
    <row r="113" spans="1:15" ht="12.75">
      <c r="A113" s="178"/>
      <c r="B113" s="181"/>
      <c r="C113" s="233" t="s">
        <v>218</v>
      </c>
      <c r="D113" s="234"/>
      <c r="E113" s="182">
        <v>10</v>
      </c>
      <c r="F113" s="183"/>
      <c r="G113" s="184"/>
      <c r="M113" s="180" t="s">
        <v>218</v>
      </c>
      <c r="O113" s="170"/>
    </row>
    <row r="114" spans="1:104" ht="22.5">
      <c r="A114" s="171">
        <v>27</v>
      </c>
      <c r="B114" s="172" t="s">
        <v>219</v>
      </c>
      <c r="C114" s="173" t="s">
        <v>220</v>
      </c>
      <c r="D114" s="174" t="s">
        <v>86</v>
      </c>
      <c r="E114" s="175">
        <v>13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9</v>
      </c>
      <c r="AC114" s="146">
        <v>9</v>
      </c>
      <c r="AZ114" s="146">
        <v>4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9</v>
      </c>
      <c r="CZ114" s="146">
        <v>0.00011</v>
      </c>
    </row>
    <row r="115" spans="1:15" ht="12.75">
      <c r="A115" s="178"/>
      <c r="B115" s="181"/>
      <c r="C115" s="233" t="s">
        <v>221</v>
      </c>
      <c r="D115" s="234"/>
      <c r="E115" s="182">
        <v>4</v>
      </c>
      <c r="F115" s="183"/>
      <c r="G115" s="184"/>
      <c r="M115" s="180" t="s">
        <v>221</v>
      </c>
      <c r="O115" s="170"/>
    </row>
    <row r="116" spans="1:15" ht="12.75">
      <c r="A116" s="178"/>
      <c r="B116" s="181"/>
      <c r="C116" s="233" t="s">
        <v>104</v>
      </c>
      <c r="D116" s="234"/>
      <c r="E116" s="182">
        <v>8</v>
      </c>
      <c r="F116" s="183"/>
      <c r="G116" s="184"/>
      <c r="M116" s="180" t="s">
        <v>104</v>
      </c>
      <c r="O116" s="170"/>
    </row>
    <row r="117" spans="1:15" ht="12.75">
      <c r="A117" s="178"/>
      <c r="B117" s="181"/>
      <c r="C117" s="233" t="s">
        <v>222</v>
      </c>
      <c r="D117" s="234"/>
      <c r="E117" s="182">
        <v>1</v>
      </c>
      <c r="F117" s="183"/>
      <c r="G117" s="184"/>
      <c r="M117" s="180" t="s">
        <v>222</v>
      </c>
      <c r="O117" s="170"/>
    </row>
    <row r="118" spans="1:104" ht="22.5">
      <c r="A118" s="171">
        <v>28</v>
      </c>
      <c r="B118" s="172" t="s">
        <v>223</v>
      </c>
      <c r="C118" s="173" t="s">
        <v>224</v>
      </c>
      <c r="D118" s="174" t="s">
        <v>86</v>
      </c>
      <c r="E118" s="175">
        <v>2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9</v>
      </c>
      <c r="AC118" s="146">
        <v>9</v>
      </c>
      <c r="AZ118" s="146">
        <v>4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9</v>
      </c>
      <c r="CZ118" s="146">
        <v>4E-05</v>
      </c>
    </row>
    <row r="119" spans="1:15" ht="12.75">
      <c r="A119" s="178"/>
      <c r="B119" s="179"/>
      <c r="C119" s="230" t="s">
        <v>225</v>
      </c>
      <c r="D119" s="231"/>
      <c r="E119" s="231"/>
      <c r="F119" s="231"/>
      <c r="G119" s="232"/>
      <c r="L119" s="180" t="s">
        <v>225</v>
      </c>
      <c r="O119" s="170">
        <v>3</v>
      </c>
    </row>
    <row r="120" spans="1:15" ht="12.75">
      <c r="A120" s="178"/>
      <c r="B120" s="181"/>
      <c r="C120" s="233" t="s">
        <v>226</v>
      </c>
      <c r="D120" s="234"/>
      <c r="E120" s="182">
        <v>2</v>
      </c>
      <c r="F120" s="183"/>
      <c r="G120" s="184"/>
      <c r="M120" s="180" t="s">
        <v>226</v>
      </c>
      <c r="O120" s="170"/>
    </row>
    <row r="121" spans="1:104" ht="22.5">
      <c r="A121" s="171">
        <v>29</v>
      </c>
      <c r="B121" s="172" t="s">
        <v>227</v>
      </c>
      <c r="C121" s="173" t="s">
        <v>228</v>
      </c>
      <c r="D121" s="174" t="s">
        <v>86</v>
      </c>
      <c r="E121" s="175">
        <v>12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9</v>
      </c>
      <c r="AC121" s="146">
        <v>9</v>
      </c>
      <c r="AZ121" s="146">
        <v>4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</v>
      </c>
      <c r="CB121" s="177">
        <v>9</v>
      </c>
      <c r="CZ121" s="146">
        <v>1E-05</v>
      </c>
    </row>
    <row r="122" spans="1:15" ht="12.75">
      <c r="A122" s="178"/>
      <c r="B122" s="181"/>
      <c r="C122" s="233" t="s">
        <v>226</v>
      </c>
      <c r="D122" s="234"/>
      <c r="E122" s="182">
        <v>2</v>
      </c>
      <c r="F122" s="183"/>
      <c r="G122" s="184"/>
      <c r="M122" s="180" t="s">
        <v>226</v>
      </c>
      <c r="O122" s="170"/>
    </row>
    <row r="123" spans="1:15" ht="12.75">
      <c r="A123" s="178"/>
      <c r="B123" s="181"/>
      <c r="C123" s="233" t="s">
        <v>218</v>
      </c>
      <c r="D123" s="234"/>
      <c r="E123" s="182">
        <v>10</v>
      </c>
      <c r="F123" s="183"/>
      <c r="G123" s="184"/>
      <c r="M123" s="180" t="s">
        <v>218</v>
      </c>
      <c r="O123" s="170"/>
    </row>
    <row r="124" spans="1:104" ht="22.5">
      <c r="A124" s="171">
        <v>30</v>
      </c>
      <c r="B124" s="172" t="s">
        <v>229</v>
      </c>
      <c r="C124" s="173" t="s">
        <v>230</v>
      </c>
      <c r="D124" s="174" t="s">
        <v>86</v>
      </c>
      <c r="E124" s="175">
        <v>11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9</v>
      </c>
      <c r="AC124" s="146">
        <v>9</v>
      </c>
      <c r="AZ124" s="146">
        <v>4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9</v>
      </c>
      <c r="CZ124" s="146">
        <v>1E-05</v>
      </c>
    </row>
    <row r="125" spans="1:15" ht="12.75">
      <c r="A125" s="178"/>
      <c r="B125" s="179"/>
      <c r="C125" s="230" t="s">
        <v>231</v>
      </c>
      <c r="D125" s="231"/>
      <c r="E125" s="231"/>
      <c r="F125" s="231"/>
      <c r="G125" s="232"/>
      <c r="L125" s="180" t="s">
        <v>231</v>
      </c>
      <c r="O125" s="170">
        <v>3</v>
      </c>
    </row>
    <row r="126" spans="1:15" ht="12.75">
      <c r="A126" s="178"/>
      <c r="B126" s="181"/>
      <c r="C126" s="233" t="s">
        <v>232</v>
      </c>
      <c r="D126" s="234"/>
      <c r="E126" s="182">
        <v>1</v>
      </c>
      <c r="F126" s="183"/>
      <c r="G126" s="184"/>
      <c r="M126" s="180" t="s">
        <v>232</v>
      </c>
      <c r="O126" s="170"/>
    </row>
    <row r="127" spans="1:15" ht="12.75">
      <c r="A127" s="178"/>
      <c r="B127" s="181"/>
      <c r="C127" s="233" t="s">
        <v>218</v>
      </c>
      <c r="D127" s="234"/>
      <c r="E127" s="182">
        <v>10</v>
      </c>
      <c r="F127" s="183"/>
      <c r="G127" s="184"/>
      <c r="M127" s="180" t="s">
        <v>218</v>
      </c>
      <c r="O127" s="170"/>
    </row>
    <row r="128" spans="1:104" ht="22.5">
      <c r="A128" s="171">
        <v>31</v>
      </c>
      <c r="B128" s="172" t="s">
        <v>233</v>
      </c>
      <c r="C128" s="173" t="s">
        <v>234</v>
      </c>
      <c r="D128" s="174" t="s">
        <v>86</v>
      </c>
      <c r="E128" s="175">
        <v>12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9</v>
      </c>
      <c r="AC128" s="146">
        <v>9</v>
      </c>
      <c r="AZ128" s="146">
        <v>4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1</v>
      </c>
      <c r="CB128" s="177">
        <v>9</v>
      </c>
      <c r="CZ128" s="146">
        <v>9E-05</v>
      </c>
    </row>
    <row r="129" spans="1:15" ht="12.75">
      <c r="A129" s="178"/>
      <c r="B129" s="181"/>
      <c r="C129" s="233" t="s">
        <v>235</v>
      </c>
      <c r="D129" s="234"/>
      <c r="E129" s="182">
        <v>12</v>
      </c>
      <c r="F129" s="183"/>
      <c r="G129" s="184"/>
      <c r="M129" s="180" t="s">
        <v>235</v>
      </c>
      <c r="O129" s="170"/>
    </row>
    <row r="130" spans="1:104" ht="12.75">
      <c r="A130" s="171">
        <v>32</v>
      </c>
      <c r="B130" s="172" t="s">
        <v>236</v>
      </c>
      <c r="C130" s="173" t="s">
        <v>237</v>
      </c>
      <c r="D130" s="174" t="s">
        <v>86</v>
      </c>
      <c r="E130" s="175">
        <v>1</v>
      </c>
      <c r="F130" s="175">
        <v>0</v>
      </c>
      <c r="G130" s="176">
        <f>E130*F130</f>
        <v>0</v>
      </c>
      <c r="O130" s="170">
        <v>2</v>
      </c>
      <c r="AA130" s="146">
        <v>1</v>
      </c>
      <c r="AB130" s="146">
        <v>9</v>
      </c>
      <c r="AC130" s="146">
        <v>9</v>
      </c>
      <c r="AZ130" s="146">
        <v>4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7">
        <v>1</v>
      </c>
      <c r="CB130" s="177">
        <v>9</v>
      </c>
      <c r="CZ130" s="146">
        <v>5E-05</v>
      </c>
    </row>
    <row r="131" spans="1:15" ht="12.75">
      <c r="A131" s="178"/>
      <c r="B131" s="179"/>
      <c r="C131" s="230" t="s">
        <v>238</v>
      </c>
      <c r="D131" s="231"/>
      <c r="E131" s="231"/>
      <c r="F131" s="231"/>
      <c r="G131" s="232"/>
      <c r="L131" s="180" t="s">
        <v>238</v>
      </c>
      <c r="O131" s="170">
        <v>3</v>
      </c>
    </row>
    <row r="132" spans="1:104" ht="12.75">
      <c r="A132" s="171">
        <v>33</v>
      </c>
      <c r="B132" s="172" t="s">
        <v>239</v>
      </c>
      <c r="C132" s="173" t="s">
        <v>240</v>
      </c>
      <c r="D132" s="174" t="s">
        <v>86</v>
      </c>
      <c r="E132" s="175">
        <v>3</v>
      </c>
      <c r="F132" s="175">
        <v>0</v>
      </c>
      <c r="G132" s="176">
        <f>E132*F132</f>
        <v>0</v>
      </c>
      <c r="O132" s="170">
        <v>2</v>
      </c>
      <c r="AA132" s="146">
        <v>1</v>
      </c>
      <c r="AB132" s="146">
        <v>9</v>
      </c>
      <c r="AC132" s="146">
        <v>9</v>
      </c>
      <c r="AZ132" s="146">
        <v>4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9</v>
      </c>
      <c r="CZ132" s="146">
        <v>0</v>
      </c>
    </row>
    <row r="133" spans="1:15" ht="12.75">
      <c r="A133" s="178"/>
      <c r="B133" s="179"/>
      <c r="C133" s="230"/>
      <c r="D133" s="231"/>
      <c r="E133" s="231"/>
      <c r="F133" s="231"/>
      <c r="G133" s="232"/>
      <c r="L133" s="180"/>
      <c r="O133" s="170">
        <v>3</v>
      </c>
    </row>
    <row r="134" spans="1:15" ht="12.75">
      <c r="A134" s="178"/>
      <c r="B134" s="181"/>
      <c r="C134" s="233" t="s">
        <v>111</v>
      </c>
      <c r="D134" s="234"/>
      <c r="E134" s="182">
        <v>1</v>
      </c>
      <c r="F134" s="183"/>
      <c r="G134" s="184"/>
      <c r="M134" s="180" t="s">
        <v>111</v>
      </c>
      <c r="O134" s="170"/>
    </row>
    <row r="135" spans="1:15" ht="12.75">
      <c r="A135" s="178"/>
      <c r="B135" s="181"/>
      <c r="C135" s="233" t="s">
        <v>110</v>
      </c>
      <c r="D135" s="234"/>
      <c r="E135" s="182">
        <v>1</v>
      </c>
      <c r="F135" s="183"/>
      <c r="G135" s="184"/>
      <c r="M135" s="180" t="s">
        <v>110</v>
      </c>
      <c r="O135" s="170"/>
    </row>
    <row r="136" spans="1:15" ht="12.75">
      <c r="A136" s="178"/>
      <c r="B136" s="181"/>
      <c r="C136" s="233" t="s">
        <v>213</v>
      </c>
      <c r="D136" s="234"/>
      <c r="E136" s="182">
        <v>1</v>
      </c>
      <c r="F136" s="183"/>
      <c r="G136" s="184"/>
      <c r="M136" s="180" t="s">
        <v>213</v>
      </c>
      <c r="O136" s="170"/>
    </row>
    <row r="137" spans="1:104" ht="12.75">
      <c r="A137" s="171">
        <v>34</v>
      </c>
      <c r="B137" s="172" t="s">
        <v>241</v>
      </c>
      <c r="C137" s="173" t="s">
        <v>242</v>
      </c>
      <c r="D137" s="174" t="s">
        <v>86</v>
      </c>
      <c r="E137" s="175">
        <v>99</v>
      </c>
      <c r="F137" s="175">
        <v>0</v>
      </c>
      <c r="G137" s="176">
        <f>E137*F137</f>
        <v>0</v>
      </c>
      <c r="O137" s="170">
        <v>2</v>
      </c>
      <c r="AA137" s="146">
        <v>1</v>
      </c>
      <c r="AB137" s="146">
        <v>9</v>
      </c>
      <c r="AC137" s="146">
        <v>9</v>
      </c>
      <c r="AZ137" s="146">
        <v>4</v>
      </c>
      <c r="BA137" s="146">
        <f>IF(AZ137=1,G137,0)</f>
        <v>0</v>
      </c>
      <c r="BB137" s="146">
        <f>IF(AZ137=2,G137,0)</f>
        <v>0</v>
      </c>
      <c r="BC137" s="146">
        <f>IF(AZ137=3,G137,0)</f>
        <v>0</v>
      </c>
      <c r="BD137" s="146">
        <f>IF(AZ137=4,G137,0)</f>
        <v>0</v>
      </c>
      <c r="BE137" s="146">
        <f>IF(AZ137=5,G137,0)</f>
        <v>0</v>
      </c>
      <c r="CA137" s="177">
        <v>1</v>
      </c>
      <c r="CB137" s="177">
        <v>9</v>
      </c>
      <c r="CZ137" s="146">
        <v>0</v>
      </c>
    </row>
    <row r="138" spans="1:15" ht="12.75">
      <c r="A138" s="178"/>
      <c r="B138" s="181"/>
      <c r="C138" s="233" t="s">
        <v>243</v>
      </c>
      <c r="D138" s="234"/>
      <c r="E138" s="182">
        <v>60</v>
      </c>
      <c r="F138" s="183"/>
      <c r="G138" s="184"/>
      <c r="M138" s="180" t="s">
        <v>243</v>
      </c>
      <c r="O138" s="170"/>
    </row>
    <row r="139" spans="1:15" ht="12.75">
      <c r="A139" s="178"/>
      <c r="B139" s="181"/>
      <c r="C139" s="233" t="s">
        <v>109</v>
      </c>
      <c r="D139" s="234"/>
      <c r="E139" s="182">
        <v>10</v>
      </c>
      <c r="F139" s="183"/>
      <c r="G139" s="184"/>
      <c r="M139" s="180" t="s">
        <v>109</v>
      </c>
      <c r="O139" s="170"/>
    </row>
    <row r="140" spans="1:15" ht="12.75">
      <c r="A140" s="178"/>
      <c r="B140" s="181"/>
      <c r="C140" s="233" t="s">
        <v>244</v>
      </c>
      <c r="D140" s="234"/>
      <c r="E140" s="182">
        <v>16</v>
      </c>
      <c r="F140" s="183"/>
      <c r="G140" s="184"/>
      <c r="M140" s="180" t="s">
        <v>244</v>
      </c>
      <c r="O140" s="170"/>
    </row>
    <row r="141" spans="1:15" ht="12.75">
      <c r="A141" s="178"/>
      <c r="B141" s="181"/>
      <c r="C141" s="233" t="s">
        <v>245</v>
      </c>
      <c r="D141" s="234"/>
      <c r="E141" s="182">
        <v>6</v>
      </c>
      <c r="F141" s="183"/>
      <c r="G141" s="184"/>
      <c r="M141" s="180" t="s">
        <v>245</v>
      </c>
      <c r="O141" s="170"/>
    </row>
    <row r="142" spans="1:15" ht="12.75">
      <c r="A142" s="178"/>
      <c r="B142" s="181"/>
      <c r="C142" s="233" t="s">
        <v>246</v>
      </c>
      <c r="D142" s="234"/>
      <c r="E142" s="182">
        <v>7</v>
      </c>
      <c r="F142" s="183"/>
      <c r="G142" s="184"/>
      <c r="M142" s="180" t="s">
        <v>246</v>
      </c>
      <c r="O142" s="170"/>
    </row>
    <row r="143" spans="1:104" ht="12.75">
      <c r="A143" s="171">
        <v>35</v>
      </c>
      <c r="B143" s="172" t="s">
        <v>247</v>
      </c>
      <c r="C143" s="173" t="s">
        <v>248</v>
      </c>
      <c r="D143" s="174" t="s">
        <v>86</v>
      </c>
      <c r="E143" s="175">
        <v>3</v>
      </c>
      <c r="F143" s="175">
        <v>0</v>
      </c>
      <c r="G143" s="176">
        <f>E143*F143</f>
        <v>0</v>
      </c>
      <c r="O143" s="170">
        <v>2</v>
      </c>
      <c r="AA143" s="146">
        <v>1</v>
      </c>
      <c r="AB143" s="146">
        <v>9</v>
      </c>
      <c r="AC143" s="146">
        <v>9</v>
      </c>
      <c r="AZ143" s="146">
        <v>4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1</v>
      </c>
      <c r="CB143" s="177">
        <v>9</v>
      </c>
      <c r="CZ143" s="146">
        <v>0</v>
      </c>
    </row>
    <row r="144" spans="1:15" ht="12.75">
      <c r="A144" s="178"/>
      <c r="B144" s="181"/>
      <c r="C144" s="233" t="s">
        <v>249</v>
      </c>
      <c r="D144" s="234"/>
      <c r="E144" s="182">
        <v>1</v>
      </c>
      <c r="F144" s="183"/>
      <c r="G144" s="184"/>
      <c r="M144" s="180" t="s">
        <v>249</v>
      </c>
      <c r="O144" s="170"/>
    </row>
    <row r="145" spans="1:15" ht="12.75">
      <c r="A145" s="178"/>
      <c r="B145" s="181"/>
      <c r="C145" s="233" t="s">
        <v>250</v>
      </c>
      <c r="D145" s="234"/>
      <c r="E145" s="182">
        <v>2</v>
      </c>
      <c r="F145" s="183"/>
      <c r="G145" s="184"/>
      <c r="M145" s="180" t="s">
        <v>250</v>
      </c>
      <c r="O145" s="170"/>
    </row>
    <row r="146" spans="1:104" ht="12.75">
      <c r="A146" s="171">
        <v>36</v>
      </c>
      <c r="B146" s="172" t="s">
        <v>251</v>
      </c>
      <c r="C146" s="173" t="s">
        <v>252</v>
      </c>
      <c r="D146" s="174" t="s">
        <v>86</v>
      </c>
      <c r="E146" s="175">
        <v>3</v>
      </c>
      <c r="F146" s="175">
        <v>0</v>
      </c>
      <c r="G146" s="176">
        <f>E146*F146</f>
        <v>0</v>
      </c>
      <c r="O146" s="170">
        <v>2</v>
      </c>
      <c r="AA146" s="146">
        <v>1</v>
      </c>
      <c r="AB146" s="146">
        <v>9</v>
      </c>
      <c r="AC146" s="146">
        <v>9</v>
      </c>
      <c r="AZ146" s="146">
        <v>4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</v>
      </c>
      <c r="CB146" s="177">
        <v>9</v>
      </c>
      <c r="CZ146" s="146">
        <v>0</v>
      </c>
    </row>
    <row r="147" spans="1:15" ht="12.75">
      <c r="A147" s="178"/>
      <c r="B147" s="181"/>
      <c r="C147" s="233" t="s">
        <v>253</v>
      </c>
      <c r="D147" s="234"/>
      <c r="E147" s="182">
        <v>3</v>
      </c>
      <c r="F147" s="183"/>
      <c r="G147" s="184"/>
      <c r="M147" s="180" t="s">
        <v>253</v>
      </c>
      <c r="O147" s="170"/>
    </row>
    <row r="148" spans="1:104" ht="12.75">
      <c r="A148" s="171">
        <v>37</v>
      </c>
      <c r="B148" s="172" t="s">
        <v>254</v>
      </c>
      <c r="C148" s="173" t="s">
        <v>255</v>
      </c>
      <c r="D148" s="174" t="s">
        <v>86</v>
      </c>
      <c r="E148" s="175">
        <v>5</v>
      </c>
      <c r="F148" s="175">
        <v>0</v>
      </c>
      <c r="G148" s="176">
        <f>E148*F148</f>
        <v>0</v>
      </c>
      <c r="O148" s="170">
        <v>2</v>
      </c>
      <c r="AA148" s="146">
        <v>1</v>
      </c>
      <c r="AB148" s="146">
        <v>9</v>
      </c>
      <c r="AC148" s="146">
        <v>9</v>
      </c>
      <c r="AZ148" s="146">
        <v>4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1</v>
      </c>
      <c r="CB148" s="177">
        <v>9</v>
      </c>
      <c r="CZ148" s="146">
        <v>0</v>
      </c>
    </row>
    <row r="149" spans="1:15" ht="12.75">
      <c r="A149" s="178"/>
      <c r="B149" s="179"/>
      <c r="C149" s="230" t="s">
        <v>256</v>
      </c>
      <c r="D149" s="231"/>
      <c r="E149" s="231"/>
      <c r="F149" s="231"/>
      <c r="G149" s="232"/>
      <c r="L149" s="180" t="s">
        <v>256</v>
      </c>
      <c r="O149" s="170">
        <v>3</v>
      </c>
    </row>
    <row r="150" spans="1:15" ht="12.75">
      <c r="A150" s="178"/>
      <c r="B150" s="181"/>
      <c r="C150" s="233" t="s">
        <v>257</v>
      </c>
      <c r="D150" s="234"/>
      <c r="E150" s="182">
        <v>4</v>
      </c>
      <c r="F150" s="183"/>
      <c r="G150" s="184"/>
      <c r="M150" s="180" t="s">
        <v>257</v>
      </c>
      <c r="O150" s="170"/>
    </row>
    <row r="151" spans="1:15" ht="12.75">
      <c r="A151" s="178"/>
      <c r="B151" s="181"/>
      <c r="C151" s="233" t="s">
        <v>110</v>
      </c>
      <c r="D151" s="234"/>
      <c r="E151" s="182">
        <v>1</v>
      </c>
      <c r="F151" s="183"/>
      <c r="G151" s="184"/>
      <c r="M151" s="180" t="s">
        <v>110</v>
      </c>
      <c r="O151" s="170"/>
    </row>
    <row r="152" spans="1:104" ht="12.75">
      <c r="A152" s="171">
        <v>38</v>
      </c>
      <c r="B152" s="172" t="s">
        <v>258</v>
      </c>
      <c r="C152" s="173" t="s">
        <v>259</v>
      </c>
      <c r="D152" s="174" t="s">
        <v>86</v>
      </c>
      <c r="E152" s="175">
        <v>2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9</v>
      </c>
      <c r="AC152" s="146">
        <v>9</v>
      </c>
      <c r="AZ152" s="146">
        <v>4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9</v>
      </c>
      <c r="CZ152" s="146">
        <v>0</v>
      </c>
    </row>
    <row r="153" spans="1:15" ht="12.75">
      <c r="A153" s="178"/>
      <c r="B153" s="179"/>
      <c r="C153" s="230" t="s">
        <v>260</v>
      </c>
      <c r="D153" s="231"/>
      <c r="E153" s="231"/>
      <c r="F153" s="231"/>
      <c r="G153" s="232"/>
      <c r="L153" s="180" t="s">
        <v>260</v>
      </c>
      <c r="O153" s="170">
        <v>3</v>
      </c>
    </row>
    <row r="154" spans="1:15" ht="12.75">
      <c r="A154" s="178"/>
      <c r="B154" s="181"/>
      <c r="C154" s="233" t="s">
        <v>261</v>
      </c>
      <c r="D154" s="234"/>
      <c r="E154" s="182">
        <v>1</v>
      </c>
      <c r="F154" s="183"/>
      <c r="G154" s="184"/>
      <c r="M154" s="180" t="s">
        <v>261</v>
      </c>
      <c r="O154" s="170"/>
    </row>
    <row r="155" spans="1:15" ht="12.75">
      <c r="A155" s="178"/>
      <c r="B155" s="181"/>
      <c r="C155" s="233" t="s">
        <v>262</v>
      </c>
      <c r="D155" s="234"/>
      <c r="E155" s="182">
        <v>1</v>
      </c>
      <c r="F155" s="183"/>
      <c r="G155" s="184"/>
      <c r="M155" s="180" t="s">
        <v>262</v>
      </c>
      <c r="O155" s="170"/>
    </row>
    <row r="156" spans="1:104" ht="12.75">
      <c r="A156" s="171">
        <v>39</v>
      </c>
      <c r="B156" s="172" t="s">
        <v>263</v>
      </c>
      <c r="C156" s="173" t="s">
        <v>264</v>
      </c>
      <c r="D156" s="174" t="s">
        <v>86</v>
      </c>
      <c r="E156" s="175">
        <v>1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9</v>
      </c>
      <c r="AC156" s="146">
        <v>9</v>
      </c>
      <c r="AZ156" s="146">
        <v>4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9</v>
      </c>
      <c r="CZ156" s="146">
        <v>0</v>
      </c>
    </row>
    <row r="157" spans="1:15" ht="22.5">
      <c r="A157" s="178"/>
      <c r="B157" s="179"/>
      <c r="C157" s="230" t="s">
        <v>265</v>
      </c>
      <c r="D157" s="231"/>
      <c r="E157" s="231"/>
      <c r="F157" s="231"/>
      <c r="G157" s="232"/>
      <c r="L157" s="180" t="s">
        <v>265</v>
      </c>
      <c r="O157" s="170">
        <v>3</v>
      </c>
    </row>
    <row r="158" spans="1:104" ht="12.75">
      <c r="A158" s="171">
        <v>40</v>
      </c>
      <c r="B158" s="172" t="s">
        <v>266</v>
      </c>
      <c r="C158" s="173" t="s">
        <v>267</v>
      </c>
      <c r="D158" s="174" t="s">
        <v>86</v>
      </c>
      <c r="E158" s="175">
        <v>6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9</v>
      </c>
      <c r="AC158" s="146">
        <v>9</v>
      </c>
      <c r="AZ158" s="146">
        <v>4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9</v>
      </c>
      <c r="CZ158" s="146">
        <v>0</v>
      </c>
    </row>
    <row r="159" spans="1:15" ht="12.75">
      <c r="A159" s="178"/>
      <c r="B159" s="179"/>
      <c r="C159" s="230" t="s">
        <v>268</v>
      </c>
      <c r="D159" s="231"/>
      <c r="E159" s="231"/>
      <c r="F159" s="231"/>
      <c r="G159" s="232"/>
      <c r="L159" s="180" t="s">
        <v>268</v>
      </c>
      <c r="O159" s="170">
        <v>3</v>
      </c>
    </row>
    <row r="160" spans="1:104" ht="12.75">
      <c r="A160" s="171">
        <v>41</v>
      </c>
      <c r="B160" s="172" t="s">
        <v>269</v>
      </c>
      <c r="C160" s="173" t="s">
        <v>270</v>
      </c>
      <c r="D160" s="174" t="s">
        <v>86</v>
      </c>
      <c r="E160" s="175">
        <v>6</v>
      </c>
      <c r="F160" s="175">
        <v>0</v>
      </c>
      <c r="G160" s="176">
        <f>E160*F160</f>
        <v>0</v>
      </c>
      <c r="O160" s="170">
        <v>2</v>
      </c>
      <c r="AA160" s="146">
        <v>1</v>
      </c>
      <c r="AB160" s="146">
        <v>9</v>
      </c>
      <c r="AC160" s="146">
        <v>9</v>
      </c>
      <c r="AZ160" s="146">
        <v>4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9</v>
      </c>
      <c r="CZ160" s="146">
        <v>0</v>
      </c>
    </row>
    <row r="161" spans="1:15" ht="12.75">
      <c r="A161" s="178"/>
      <c r="B161" s="179"/>
      <c r="C161" s="230" t="s">
        <v>268</v>
      </c>
      <c r="D161" s="231"/>
      <c r="E161" s="231"/>
      <c r="F161" s="231"/>
      <c r="G161" s="232"/>
      <c r="L161" s="180" t="s">
        <v>268</v>
      </c>
      <c r="O161" s="170">
        <v>3</v>
      </c>
    </row>
    <row r="162" spans="1:104" ht="12.75">
      <c r="A162" s="171">
        <v>42</v>
      </c>
      <c r="B162" s="172" t="s">
        <v>271</v>
      </c>
      <c r="C162" s="173" t="s">
        <v>272</v>
      </c>
      <c r="D162" s="174" t="s">
        <v>86</v>
      </c>
      <c r="E162" s="175">
        <v>6</v>
      </c>
      <c r="F162" s="175">
        <v>0</v>
      </c>
      <c r="G162" s="176">
        <f>E162*F162</f>
        <v>0</v>
      </c>
      <c r="O162" s="170">
        <v>2</v>
      </c>
      <c r="AA162" s="146">
        <v>1</v>
      </c>
      <c r="AB162" s="146">
        <v>9</v>
      </c>
      <c r="AC162" s="146">
        <v>9</v>
      </c>
      <c r="AZ162" s="146">
        <v>4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9</v>
      </c>
      <c r="CZ162" s="146">
        <v>0</v>
      </c>
    </row>
    <row r="163" spans="1:15" ht="12.75">
      <c r="A163" s="178"/>
      <c r="B163" s="179"/>
      <c r="C163" s="230" t="s">
        <v>268</v>
      </c>
      <c r="D163" s="231"/>
      <c r="E163" s="231"/>
      <c r="F163" s="231"/>
      <c r="G163" s="232"/>
      <c r="L163" s="180" t="s">
        <v>268</v>
      </c>
      <c r="O163" s="170">
        <v>3</v>
      </c>
    </row>
    <row r="164" spans="1:104" ht="12.75">
      <c r="A164" s="171">
        <v>43</v>
      </c>
      <c r="B164" s="172" t="s">
        <v>273</v>
      </c>
      <c r="C164" s="173" t="s">
        <v>274</v>
      </c>
      <c r="D164" s="174" t="s">
        <v>86</v>
      </c>
      <c r="E164" s="175">
        <v>66</v>
      </c>
      <c r="F164" s="175">
        <v>0</v>
      </c>
      <c r="G164" s="176">
        <f>E164*F164</f>
        <v>0</v>
      </c>
      <c r="O164" s="170">
        <v>2</v>
      </c>
      <c r="AA164" s="146">
        <v>1</v>
      </c>
      <c r="AB164" s="146">
        <v>9</v>
      </c>
      <c r="AC164" s="146">
        <v>9</v>
      </c>
      <c r="AZ164" s="146">
        <v>4</v>
      </c>
      <c r="BA164" s="146">
        <f>IF(AZ164=1,G164,0)</f>
        <v>0</v>
      </c>
      <c r="BB164" s="146">
        <f>IF(AZ164=2,G164,0)</f>
        <v>0</v>
      </c>
      <c r="BC164" s="146">
        <f>IF(AZ164=3,G164,0)</f>
        <v>0</v>
      </c>
      <c r="BD164" s="146">
        <f>IF(AZ164=4,G164,0)</f>
        <v>0</v>
      </c>
      <c r="BE164" s="146">
        <f>IF(AZ164=5,G164,0)</f>
        <v>0</v>
      </c>
      <c r="CA164" s="177">
        <v>1</v>
      </c>
      <c r="CB164" s="177">
        <v>9</v>
      </c>
      <c r="CZ164" s="146">
        <v>0</v>
      </c>
    </row>
    <row r="165" spans="1:15" ht="12.75">
      <c r="A165" s="178"/>
      <c r="B165" s="179"/>
      <c r="C165" s="230" t="s">
        <v>275</v>
      </c>
      <c r="D165" s="231"/>
      <c r="E165" s="231"/>
      <c r="F165" s="231"/>
      <c r="G165" s="232"/>
      <c r="L165" s="180" t="s">
        <v>275</v>
      </c>
      <c r="O165" s="170">
        <v>3</v>
      </c>
    </row>
    <row r="166" spans="1:15" ht="12.75">
      <c r="A166" s="178"/>
      <c r="B166" s="181"/>
      <c r="C166" s="233" t="s">
        <v>276</v>
      </c>
      <c r="D166" s="234"/>
      <c r="E166" s="182">
        <v>60</v>
      </c>
      <c r="F166" s="183"/>
      <c r="G166" s="184"/>
      <c r="M166" s="180" t="s">
        <v>276</v>
      </c>
      <c r="O166" s="170"/>
    </row>
    <row r="167" spans="1:15" ht="12.75">
      <c r="A167" s="178"/>
      <c r="B167" s="181"/>
      <c r="C167" s="233" t="s">
        <v>277</v>
      </c>
      <c r="D167" s="234"/>
      <c r="E167" s="182">
        <v>6</v>
      </c>
      <c r="F167" s="183"/>
      <c r="G167" s="184"/>
      <c r="M167" s="180" t="s">
        <v>277</v>
      </c>
      <c r="O167" s="170"/>
    </row>
    <row r="168" spans="1:104" ht="22.5">
      <c r="A168" s="171">
        <v>44</v>
      </c>
      <c r="B168" s="172" t="s">
        <v>278</v>
      </c>
      <c r="C168" s="173" t="s">
        <v>279</v>
      </c>
      <c r="D168" s="174" t="s">
        <v>86</v>
      </c>
      <c r="E168" s="175">
        <v>10</v>
      </c>
      <c r="F168" s="175">
        <v>0</v>
      </c>
      <c r="G168" s="176">
        <f>E168*F168</f>
        <v>0</v>
      </c>
      <c r="O168" s="170">
        <v>2</v>
      </c>
      <c r="AA168" s="146">
        <v>1</v>
      </c>
      <c r="AB168" s="146">
        <v>9</v>
      </c>
      <c r="AC168" s="146">
        <v>9</v>
      </c>
      <c r="AZ168" s="146">
        <v>4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</v>
      </c>
      <c r="CB168" s="177">
        <v>9</v>
      </c>
      <c r="CZ168" s="146">
        <v>0</v>
      </c>
    </row>
    <row r="169" spans="1:15" ht="12.75">
      <c r="A169" s="178"/>
      <c r="B169" s="179"/>
      <c r="C169" s="230" t="s">
        <v>280</v>
      </c>
      <c r="D169" s="231"/>
      <c r="E169" s="231"/>
      <c r="F169" s="231"/>
      <c r="G169" s="232"/>
      <c r="L169" s="180" t="s">
        <v>280</v>
      </c>
      <c r="O169" s="170">
        <v>3</v>
      </c>
    </row>
    <row r="170" spans="1:104" ht="12.75">
      <c r="A170" s="171">
        <v>45</v>
      </c>
      <c r="B170" s="172" t="s">
        <v>281</v>
      </c>
      <c r="C170" s="173" t="s">
        <v>282</v>
      </c>
      <c r="D170" s="174" t="s">
        <v>86</v>
      </c>
      <c r="E170" s="175">
        <v>3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9</v>
      </c>
      <c r="AC170" s="146">
        <v>9</v>
      </c>
      <c r="AZ170" s="146">
        <v>4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9</v>
      </c>
      <c r="CZ170" s="146">
        <v>0</v>
      </c>
    </row>
    <row r="171" spans="1:15" ht="12.75">
      <c r="A171" s="178"/>
      <c r="B171" s="179"/>
      <c r="C171" s="230" t="s">
        <v>283</v>
      </c>
      <c r="D171" s="231"/>
      <c r="E171" s="231"/>
      <c r="F171" s="231"/>
      <c r="G171" s="232"/>
      <c r="L171" s="180" t="s">
        <v>283</v>
      </c>
      <c r="O171" s="170">
        <v>3</v>
      </c>
    </row>
    <row r="172" spans="1:104" ht="22.5">
      <c r="A172" s="171">
        <v>46</v>
      </c>
      <c r="B172" s="172" t="s">
        <v>284</v>
      </c>
      <c r="C172" s="173" t="s">
        <v>285</v>
      </c>
      <c r="D172" s="174" t="s">
        <v>86</v>
      </c>
      <c r="E172" s="175">
        <v>1</v>
      </c>
      <c r="F172" s="175">
        <v>0</v>
      </c>
      <c r="G172" s="176">
        <f>E172*F172</f>
        <v>0</v>
      </c>
      <c r="O172" s="170">
        <v>2</v>
      </c>
      <c r="AA172" s="146">
        <v>1</v>
      </c>
      <c r="AB172" s="146">
        <v>9</v>
      </c>
      <c r="AC172" s="146">
        <v>9</v>
      </c>
      <c r="AZ172" s="146">
        <v>4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7">
        <v>1</v>
      </c>
      <c r="CB172" s="177">
        <v>9</v>
      </c>
      <c r="CZ172" s="146">
        <v>0</v>
      </c>
    </row>
    <row r="173" spans="1:15" ht="12.75">
      <c r="A173" s="178"/>
      <c r="B173" s="179"/>
      <c r="C173" s="230" t="s">
        <v>286</v>
      </c>
      <c r="D173" s="231"/>
      <c r="E173" s="231"/>
      <c r="F173" s="231"/>
      <c r="G173" s="232"/>
      <c r="L173" s="180" t="s">
        <v>286</v>
      </c>
      <c r="O173" s="170">
        <v>3</v>
      </c>
    </row>
    <row r="174" spans="1:104" ht="22.5">
      <c r="A174" s="171">
        <v>47</v>
      </c>
      <c r="B174" s="172" t="s">
        <v>287</v>
      </c>
      <c r="C174" s="173" t="s">
        <v>288</v>
      </c>
      <c r="D174" s="174" t="s">
        <v>86</v>
      </c>
      <c r="E174" s="175">
        <v>1</v>
      </c>
      <c r="F174" s="175">
        <v>0</v>
      </c>
      <c r="G174" s="176">
        <f>E174*F174</f>
        <v>0</v>
      </c>
      <c r="O174" s="170">
        <v>2</v>
      </c>
      <c r="AA174" s="146">
        <v>1</v>
      </c>
      <c r="AB174" s="146">
        <v>9</v>
      </c>
      <c r="AC174" s="146">
        <v>9</v>
      </c>
      <c r="AZ174" s="146">
        <v>4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1</v>
      </c>
      <c r="CB174" s="177">
        <v>9</v>
      </c>
      <c r="CZ174" s="146">
        <v>0</v>
      </c>
    </row>
    <row r="175" spans="1:15" ht="12.75">
      <c r="A175" s="178"/>
      <c r="B175" s="179"/>
      <c r="C175" s="230" t="s">
        <v>289</v>
      </c>
      <c r="D175" s="231"/>
      <c r="E175" s="231"/>
      <c r="F175" s="231"/>
      <c r="G175" s="232"/>
      <c r="L175" s="180" t="s">
        <v>289</v>
      </c>
      <c r="O175" s="170">
        <v>3</v>
      </c>
    </row>
    <row r="176" spans="1:104" ht="22.5">
      <c r="A176" s="171">
        <v>48</v>
      </c>
      <c r="B176" s="172" t="s">
        <v>290</v>
      </c>
      <c r="C176" s="173" t="s">
        <v>291</v>
      </c>
      <c r="D176" s="174" t="s">
        <v>86</v>
      </c>
      <c r="E176" s="175">
        <v>1</v>
      </c>
      <c r="F176" s="175">
        <v>0</v>
      </c>
      <c r="G176" s="176">
        <f>E176*F176</f>
        <v>0</v>
      </c>
      <c r="O176" s="170">
        <v>2</v>
      </c>
      <c r="AA176" s="146">
        <v>1</v>
      </c>
      <c r="AB176" s="146">
        <v>9</v>
      </c>
      <c r="AC176" s="146">
        <v>9</v>
      </c>
      <c r="AZ176" s="146">
        <v>4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7">
        <v>1</v>
      </c>
      <c r="CB176" s="177">
        <v>9</v>
      </c>
      <c r="CZ176" s="146">
        <v>0</v>
      </c>
    </row>
    <row r="177" spans="1:15" ht="12.75">
      <c r="A177" s="178"/>
      <c r="B177" s="179"/>
      <c r="C177" s="230" t="s">
        <v>292</v>
      </c>
      <c r="D177" s="231"/>
      <c r="E177" s="231"/>
      <c r="F177" s="231"/>
      <c r="G177" s="232"/>
      <c r="L177" s="180" t="s">
        <v>292</v>
      </c>
      <c r="O177" s="170">
        <v>3</v>
      </c>
    </row>
    <row r="178" spans="1:104" ht="22.5">
      <c r="A178" s="171">
        <v>49</v>
      </c>
      <c r="B178" s="172" t="s">
        <v>293</v>
      </c>
      <c r="C178" s="173" t="s">
        <v>294</v>
      </c>
      <c r="D178" s="174" t="s">
        <v>86</v>
      </c>
      <c r="E178" s="175">
        <v>1</v>
      </c>
      <c r="F178" s="175">
        <v>0</v>
      </c>
      <c r="G178" s="176">
        <f>E178*F178</f>
        <v>0</v>
      </c>
      <c r="O178" s="170">
        <v>2</v>
      </c>
      <c r="AA178" s="146">
        <v>1</v>
      </c>
      <c r="AB178" s="146">
        <v>9</v>
      </c>
      <c r="AC178" s="146">
        <v>9</v>
      </c>
      <c r="AZ178" s="146">
        <v>4</v>
      </c>
      <c r="BA178" s="146">
        <f>IF(AZ178=1,G178,0)</f>
        <v>0</v>
      </c>
      <c r="BB178" s="146">
        <f>IF(AZ178=2,G178,0)</f>
        <v>0</v>
      </c>
      <c r="BC178" s="146">
        <f>IF(AZ178=3,G178,0)</f>
        <v>0</v>
      </c>
      <c r="BD178" s="146">
        <f>IF(AZ178=4,G178,0)</f>
        <v>0</v>
      </c>
      <c r="BE178" s="146">
        <f>IF(AZ178=5,G178,0)</f>
        <v>0</v>
      </c>
      <c r="CA178" s="177">
        <v>1</v>
      </c>
      <c r="CB178" s="177">
        <v>9</v>
      </c>
      <c r="CZ178" s="146">
        <v>0</v>
      </c>
    </row>
    <row r="179" spans="1:15" ht="12.75">
      <c r="A179" s="178"/>
      <c r="B179" s="179"/>
      <c r="C179" s="230" t="s">
        <v>295</v>
      </c>
      <c r="D179" s="231"/>
      <c r="E179" s="231"/>
      <c r="F179" s="231"/>
      <c r="G179" s="232"/>
      <c r="L179" s="180" t="s">
        <v>295</v>
      </c>
      <c r="O179" s="170">
        <v>3</v>
      </c>
    </row>
    <row r="180" spans="1:104" ht="22.5">
      <c r="A180" s="171">
        <v>50</v>
      </c>
      <c r="B180" s="172" t="s">
        <v>296</v>
      </c>
      <c r="C180" s="173" t="s">
        <v>297</v>
      </c>
      <c r="D180" s="174" t="s">
        <v>86</v>
      </c>
      <c r="E180" s="175">
        <v>1</v>
      </c>
      <c r="F180" s="175">
        <v>0</v>
      </c>
      <c r="G180" s="176">
        <f>E180*F180</f>
        <v>0</v>
      </c>
      <c r="O180" s="170">
        <v>2</v>
      </c>
      <c r="AA180" s="146">
        <v>1</v>
      </c>
      <c r="AB180" s="146">
        <v>9</v>
      </c>
      <c r="AC180" s="146">
        <v>9</v>
      </c>
      <c r="AZ180" s="146">
        <v>4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1</v>
      </c>
      <c r="CB180" s="177">
        <v>9</v>
      </c>
      <c r="CZ180" s="146">
        <v>0</v>
      </c>
    </row>
    <row r="181" spans="1:15" ht="12.75">
      <c r="A181" s="178"/>
      <c r="B181" s="179"/>
      <c r="C181" s="230" t="s">
        <v>298</v>
      </c>
      <c r="D181" s="231"/>
      <c r="E181" s="231"/>
      <c r="F181" s="231"/>
      <c r="G181" s="232"/>
      <c r="L181" s="180" t="s">
        <v>298</v>
      </c>
      <c r="O181" s="170">
        <v>3</v>
      </c>
    </row>
    <row r="182" spans="1:104" ht="22.5">
      <c r="A182" s="171">
        <v>51</v>
      </c>
      <c r="B182" s="172" t="s">
        <v>299</v>
      </c>
      <c r="C182" s="173" t="s">
        <v>300</v>
      </c>
      <c r="D182" s="174" t="s">
        <v>86</v>
      </c>
      <c r="E182" s="175">
        <v>10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9</v>
      </c>
      <c r="AC182" s="146">
        <v>9</v>
      </c>
      <c r="AZ182" s="146">
        <v>4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1</v>
      </c>
      <c r="CB182" s="177">
        <v>9</v>
      </c>
      <c r="CZ182" s="146">
        <v>0</v>
      </c>
    </row>
    <row r="183" spans="1:15" ht="12.75">
      <c r="A183" s="178"/>
      <c r="B183" s="179"/>
      <c r="C183" s="230" t="s">
        <v>301</v>
      </c>
      <c r="D183" s="231"/>
      <c r="E183" s="231"/>
      <c r="F183" s="231"/>
      <c r="G183" s="232"/>
      <c r="L183" s="180" t="s">
        <v>301</v>
      </c>
      <c r="O183" s="170">
        <v>3</v>
      </c>
    </row>
    <row r="184" spans="1:104" ht="12.75">
      <c r="A184" s="171">
        <v>52</v>
      </c>
      <c r="B184" s="172" t="s">
        <v>302</v>
      </c>
      <c r="C184" s="173" t="s">
        <v>303</v>
      </c>
      <c r="D184" s="174" t="s">
        <v>86</v>
      </c>
      <c r="E184" s="175">
        <v>174</v>
      </c>
      <c r="F184" s="175">
        <v>0</v>
      </c>
      <c r="G184" s="176">
        <f>E184*F184</f>
        <v>0</v>
      </c>
      <c r="O184" s="170">
        <v>2</v>
      </c>
      <c r="AA184" s="146">
        <v>1</v>
      </c>
      <c r="AB184" s="146">
        <v>9</v>
      </c>
      <c r="AC184" s="146">
        <v>9</v>
      </c>
      <c r="AZ184" s="146">
        <v>4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7">
        <v>1</v>
      </c>
      <c r="CB184" s="177">
        <v>9</v>
      </c>
      <c r="CZ184" s="146">
        <v>0</v>
      </c>
    </row>
    <row r="185" spans="1:15" ht="12.75">
      <c r="A185" s="178"/>
      <c r="B185" s="179"/>
      <c r="C185" s="230" t="s">
        <v>304</v>
      </c>
      <c r="D185" s="231"/>
      <c r="E185" s="231"/>
      <c r="F185" s="231"/>
      <c r="G185" s="232"/>
      <c r="L185" s="180" t="s">
        <v>304</v>
      </c>
      <c r="O185" s="170">
        <v>3</v>
      </c>
    </row>
    <row r="186" spans="1:15" ht="12.75">
      <c r="A186" s="178"/>
      <c r="B186" s="181"/>
      <c r="C186" s="233" t="s">
        <v>305</v>
      </c>
      <c r="D186" s="234"/>
      <c r="E186" s="182">
        <v>62</v>
      </c>
      <c r="F186" s="183"/>
      <c r="G186" s="184"/>
      <c r="M186" s="180" t="s">
        <v>305</v>
      </c>
      <c r="O186" s="170"/>
    </row>
    <row r="187" spans="1:15" ht="12.75">
      <c r="A187" s="178"/>
      <c r="B187" s="181"/>
      <c r="C187" s="233" t="s">
        <v>306</v>
      </c>
      <c r="D187" s="234"/>
      <c r="E187" s="182">
        <v>11</v>
      </c>
      <c r="F187" s="183"/>
      <c r="G187" s="184"/>
      <c r="M187" s="180" t="s">
        <v>306</v>
      </c>
      <c r="O187" s="170"/>
    </row>
    <row r="188" spans="1:15" ht="12.75">
      <c r="A188" s="178"/>
      <c r="B188" s="181"/>
      <c r="C188" s="233" t="s">
        <v>307</v>
      </c>
      <c r="D188" s="234"/>
      <c r="E188" s="182">
        <v>28</v>
      </c>
      <c r="F188" s="183"/>
      <c r="G188" s="184"/>
      <c r="M188" s="180" t="s">
        <v>307</v>
      </c>
      <c r="O188" s="170"/>
    </row>
    <row r="189" spans="1:15" ht="12.75">
      <c r="A189" s="178"/>
      <c r="B189" s="181"/>
      <c r="C189" s="233" t="s">
        <v>308</v>
      </c>
      <c r="D189" s="234"/>
      <c r="E189" s="182">
        <v>3</v>
      </c>
      <c r="F189" s="183"/>
      <c r="G189" s="184"/>
      <c r="M189" s="180" t="s">
        <v>308</v>
      </c>
      <c r="O189" s="170"/>
    </row>
    <row r="190" spans="1:15" ht="12.75">
      <c r="A190" s="178"/>
      <c r="B190" s="181"/>
      <c r="C190" s="233" t="s">
        <v>309</v>
      </c>
      <c r="D190" s="234"/>
      <c r="E190" s="182">
        <v>35</v>
      </c>
      <c r="F190" s="183"/>
      <c r="G190" s="184"/>
      <c r="M190" s="180" t="s">
        <v>309</v>
      </c>
      <c r="O190" s="170"/>
    </row>
    <row r="191" spans="1:15" ht="12.75">
      <c r="A191" s="178"/>
      <c r="B191" s="181"/>
      <c r="C191" s="233" t="s">
        <v>310</v>
      </c>
      <c r="D191" s="234"/>
      <c r="E191" s="182">
        <v>25</v>
      </c>
      <c r="F191" s="183"/>
      <c r="G191" s="184"/>
      <c r="M191" s="180" t="s">
        <v>310</v>
      </c>
      <c r="O191" s="170"/>
    </row>
    <row r="192" spans="1:15" ht="12.75">
      <c r="A192" s="178"/>
      <c r="B192" s="181"/>
      <c r="C192" s="233" t="s">
        <v>311</v>
      </c>
      <c r="D192" s="234"/>
      <c r="E192" s="182">
        <v>10</v>
      </c>
      <c r="F192" s="183"/>
      <c r="G192" s="184"/>
      <c r="M192" s="180" t="s">
        <v>311</v>
      </c>
      <c r="O192" s="170"/>
    </row>
    <row r="193" spans="1:104" ht="12.75">
      <c r="A193" s="171">
        <v>53</v>
      </c>
      <c r="B193" s="172" t="s">
        <v>312</v>
      </c>
      <c r="C193" s="173" t="s">
        <v>313</v>
      </c>
      <c r="D193" s="174" t="s">
        <v>86</v>
      </c>
      <c r="E193" s="175">
        <v>23</v>
      </c>
      <c r="F193" s="175">
        <v>0</v>
      </c>
      <c r="G193" s="176">
        <f>E193*F193</f>
        <v>0</v>
      </c>
      <c r="O193" s="170">
        <v>2</v>
      </c>
      <c r="AA193" s="146">
        <v>1</v>
      </c>
      <c r="AB193" s="146">
        <v>9</v>
      </c>
      <c r="AC193" s="146">
        <v>9</v>
      </c>
      <c r="AZ193" s="146">
        <v>4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7">
        <v>1</v>
      </c>
      <c r="CB193" s="177">
        <v>9</v>
      </c>
      <c r="CZ193" s="146">
        <v>0</v>
      </c>
    </row>
    <row r="194" spans="1:15" ht="12.75">
      <c r="A194" s="178"/>
      <c r="B194" s="181"/>
      <c r="C194" s="233" t="s">
        <v>314</v>
      </c>
      <c r="D194" s="234"/>
      <c r="E194" s="182">
        <v>3</v>
      </c>
      <c r="F194" s="183"/>
      <c r="G194" s="184"/>
      <c r="M194" s="180" t="s">
        <v>314</v>
      </c>
      <c r="O194" s="170"/>
    </row>
    <row r="195" spans="1:15" ht="12.75">
      <c r="A195" s="178"/>
      <c r="B195" s="181"/>
      <c r="C195" s="233" t="s">
        <v>315</v>
      </c>
      <c r="D195" s="234"/>
      <c r="E195" s="182">
        <v>20</v>
      </c>
      <c r="F195" s="183"/>
      <c r="G195" s="184"/>
      <c r="M195" s="180" t="s">
        <v>315</v>
      </c>
      <c r="O195" s="170"/>
    </row>
    <row r="196" spans="1:104" ht="22.5">
      <c r="A196" s="171">
        <v>54</v>
      </c>
      <c r="B196" s="172" t="s">
        <v>316</v>
      </c>
      <c r="C196" s="173" t="s">
        <v>317</v>
      </c>
      <c r="D196" s="174" t="s">
        <v>93</v>
      </c>
      <c r="E196" s="175">
        <v>66</v>
      </c>
      <c r="F196" s="175">
        <v>0</v>
      </c>
      <c r="G196" s="176">
        <f>E196*F196</f>
        <v>0</v>
      </c>
      <c r="O196" s="170">
        <v>2</v>
      </c>
      <c r="AA196" s="146">
        <v>1</v>
      </c>
      <c r="AB196" s="146">
        <v>9</v>
      </c>
      <c r="AC196" s="146">
        <v>9</v>
      </c>
      <c r="AZ196" s="146">
        <v>4</v>
      </c>
      <c r="BA196" s="146">
        <f>IF(AZ196=1,G196,0)</f>
        <v>0</v>
      </c>
      <c r="BB196" s="146">
        <f>IF(AZ196=2,G196,0)</f>
        <v>0</v>
      </c>
      <c r="BC196" s="146">
        <f>IF(AZ196=3,G196,0)</f>
        <v>0</v>
      </c>
      <c r="BD196" s="146">
        <f>IF(AZ196=4,G196,0)</f>
        <v>0</v>
      </c>
      <c r="BE196" s="146">
        <f>IF(AZ196=5,G196,0)</f>
        <v>0</v>
      </c>
      <c r="CA196" s="177">
        <v>1</v>
      </c>
      <c r="CB196" s="177">
        <v>9</v>
      </c>
      <c r="CZ196" s="146">
        <v>6E-05</v>
      </c>
    </row>
    <row r="197" spans="1:15" ht="12.75">
      <c r="A197" s="178"/>
      <c r="B197" s="179"/>
      <c r="C197" s="230" t="s">
        <v>318</v>
      </c>
      <c r="D197" s="231"/>
      <c r="E197" s="231"/>
      <c r="F197" s="231"/>
      <c r="G197" s="232"/>
      <c r="L197" s="180" t="s">
        <v>318</v>
      </c>
      <c r="O197" s="170">
        <v>3</v>
      </c>
    </row>
    <row r="198" spans="1:15" ht="12.75">
      <c r="A198" s="178"/>
      <c r="B198" s="181"/>
      <c r="C198" s="233" t="s">
        <v>319</v>
      </c>
      <c r="D198" s="234"/>
      <c r="E198" s="182">
        <v>40</v>
      </c>
      <c r="F198" s="183"/>
      <c r="G198" s="184"/>
      <c r="M198" s="180" t="s">
        <v>319</v>
      </c>
      <c r="O198" s="170"/>
    </row>
    <row r="199" spans="1:15" ht="12.75">
      <c r="A199" s="178"/>
      <c r="B199" s="181"/>
      <c r="C199" s="233" t="s">
        <v>320</v>
      </c>
      <c r="D199" s="234"/>
      <c r="E199" s="182">
        <v>20</v>
      </c>
      <c r="F199" s="183"/>
      <c r="G199" s="184"/>
      <c r="M199" s="180" t="s">
        <v>320</v>
      </c>
      <c r="O199" s="170"/>
    </row>
    <row r="200" spans="1:15" ht="12.75">
      <c r="A200" s="178"/>
      <c r="B200" s="181"/>
      <c r="C200" s="233" t="s">
        <v>321</v>
      </c>
      <c r="D200" s="234"/>
      <c r="E200" s="182">
        <v>6</v>
      </c>
      <c r="F200" s="183"/>
      <c r="G200" s="184"/>
      <c r="M200" s="180" t="s">
        <v>321</v>
      </c>
      <c r="O200" s="170"/>
    </row>
    <row r="201" spans="1:104" ht="22.5">
      <c r="A201" s="171">
        <v>55</v>
      </c>
      <c r="B201" s="172" t="s">
        <v>322</v>
      </c>
      <c r="C201" s="173" t="s">
        <v>323</v>
      </c>
      <c r="D201" s="174" t="s">
        <v>93</v>
      </c>
      <c r="E201" s="175">
        <v>80</v>
      </c>
      <c r="F201" s="175">
        <v>0</v>
      </c>
      <c r="G201" s="176">
        <f>E201*F201</f>
        <v>0</v>
      </c>
      <c r="O201" s="170">
        <v>2</v>
      </c>
      <c r="AA201" s="146">
        <v>1</v>
      </c>
      <c r="AB201" s="146">
        <v>9</v>
      </c>
      <c r="AC201" s="146">
        <v>9</v>
      </c>
      <c r="AZ201" s="146">
        <v>4</v>
      </c>
      <c r="BA201" s="146">
        <f>IF(AZ201=1,G201,0)</f>
        <v>0</v>
      </c>
      <c r="BB201" s="146">
        <f>IF(AZ201=2,G201,0)</f>
        <v>0</v>
      </c>
      <c r="BC201" s="146">
        <f>IF(AZ201=3,G201,0)</f>
        <v>0</v>
      </c>
      <c r="BD201" s="146">
        <f>IF(AZ201=4,G201,0)</f>
        <v>0</v>
      </c>
      <c r="BE201" s="146">
        <f>IF(AZ201=5,G201,0)</f>
        <v>0</v>
      </c>
      <c r="CA201" s="177">
        <v>1</v>
      </c>
      <c r="CB201" s="177">
        <v>9</v>
      </c>
      <c r="CZ201" s="146">
        <v>6E-05</v>
      </c>
    </row>
    <row r="202" spans="1:15" ht="12.75">
      <c r="A202" s="178"/>
      <c r="B202" s="179"/>
      <c r="C202" s="230" t="s">
        <v>324</v>
      </c>
      <c r="D202" s="231"/>
      <c r="E202" s="231"/>
      <c r="F202" s="231"/>
      <c r="G202" s="232"/>
      <c r="L202" s="180" t="s">
        <v>324</v>
      </c>
      <c r="O202" s="170">
        <v>3</v>
      </c>
    </row>
    <row r="203" spans="1:104" ht="22.5">
      <c r="A203" s="171">
        <v>56</v>
      </c>
      <c r="B203" s="172" t="s">
        <v>325</v>
      </c>
      <c r="C203" s="173" t="s">
        <v>326</v>
      </c>
      <c r="D203" s="174" t="s">
        <v>93</v>
      </c>
      <c r="E203" s="175">
        <v>205</v>
      </c>
      <c r="F203" s="175">
        <v>0</v>
      </c>
      <c r="G203" s="176">
        <f>E203*F203</f>
        <v>0</v>
      </c>
      <c r="O203" s="170">
        <v>2</v>
      </c>
      <c r="AA203" s="146">
        <v>1</v>
      </c>
      <c r="AB203" s="146">
        <v>9</v>
      </c>
      <c r="AC203" s="146">
        <v>9</v>
      </c>
      <c r="AZ203" s="146">
        <v>4</v>
      </c>
      <c r="BA203" s="146">
        <f>IF(AZ203=1,G203,0)</f>
        <v>0</v>
      </c>
      <c r="BB203" s="146">
        <f>IF(AZ203=2,G203,0)</f>
        <v>0</v>
      </c>
      <c r="BC203" s="146">
        <f>IF(AZ203=3,G203,0)</f>
        <v>0</v>
      </c>
      <c r="BD203" s="146">
        <f>IF(AZ203=4,G203,0)</f>
        <v>0</v>
      </c>
      <c r="BE203" s="146">
        <f>IF(AZ203=5,G203,0)</f>
        <v>0</v>
      </c>
      <c r="CA203" s="177">
        <v>1</v>
      </c>
      <c r="CB203" s="177">
        <v>9</v>
      </c>
      <c r="CZ203" s="146">
        <v>0</v>
      </c>
    </row>
    <row r="204" spans="1:15" ht="12.75">
      <c r="A204" s="178"/>
      <c r="B204" s="179"/>
      <c r="C204" s="230" t="s">
        <v>327</v>
      </c>
      <c r="D204" s="231"/>
      <c r="E204" s="231"/>
      <c r="F204" s="231"/>
      <c r="G204" s="232"/>
      <c r="L204" s="180" t="s">
        <v>327</v>
      </c>
      <c r="O204" s="170">
        <v>3</v>
      </c>
    </row>
    <row r="205" spans="1:15" ht="12.75">
      <c r="A205" s="178"/>
      <c r="B205" s="181"/>
      <c r="C205" s="233" t="s">
        <v>328</v>
      </c>
      <c r="D205" s="234"/>
      <c r="E205" s="182">
        <v>25</v>
      </c>
      <c r="F205" s="183"/>
      <c r="G205" s="184"/>
      <c r="M205" s="180" t="s">
        <v>328</v>
      </c>
      <c r="O205" s="170"/>
    </row>
    <row r="206" spans="1:15" ht="12.75">
      <c r="A206" s="178"/>
      <c r="B206" s="181"/>
      <c r="C206" s="233" t="s">
        <v>329</v>
      </c>
      <c r="D206" s="234"/>
      <c r="E206" s="182">
        <v>30</v>
      </c>
      <c r="F206" s="183"/>
      <c r="G206" s="184"/>
      <c r="M206" s="180" t="s">
        <v>329</v>
      </c>
      <c r="O206" s="170"/>
    </row>
    <row r="207" spans="1:15" ht="12.75">
      <c r="A207" s="178"/>
      <c r="B207" s="181"/>
      <c r="C207" s="233" t="s">
        <v>330</v>
      </c>
      <c r="D207" s="234"/>
      <c r="E207" s="182">
        <v>30</v>
      </c>
      <c r="F207" s="183"/>
      <c r="G207" s="184"/>
      <c r="M207" s="180" t="s">
        <v>330</v>
      </c>
      <c r="O207" s="170"/>
    </row>
    <row r="208" spans="1:15" ht="12.75">
      <c r="A208" s="178"/>
      <c r="B208" s="181"/>
      <c r="C208" s="233" t="s">
        <v>331</v>
      </c>
      <c r="D208" s="234"/>
      <c r="E208" s="182">
        <v>30</v>
      </c>
      <c r="F208" s="183"/>
      <c r="G208" s="184"/>
      <c r="M208" s="180" t="s">
        <v>331</v>
      </c>
      <c r="O208" s="170"/>
    </row>
    <row r="209" spans="1:15" ht="12.75">
      <c r="A209" s="178"/>
      <c r="B209" s="181"/>
      <c r="C209" s="233" t="s">
        <v>332</v>
      </c>
      <c r="D209" s="234"/>
      <c r="E209" s="182">
        <v>30</v>
      </c>
      <c r="F209" s="183"/>
      <c r="G209" s="184"/>
      <c r="M209" s="180" t="s">
        <v>332</v>
      </c>
      <c r="O209" s="170"/>
    </row>
    <row r="210" spans="1:15" ht="12.75">
      <c r="A210" s="178"/>
      <c r="B210" s="181"/>
      <c r="C210" s="233" t="s">
        <v>333</v>
      </c>
      <c r="D210" s="234"/>
      <c r="E210" s="182">
        <v>40</v>
      </c>
      <c r="F210" s="183"/>
      <c r="G210" s="184"/>
      <c r="M210" s="180" t="s">
        <v>333</v>
      </c>
      <c r="O210" s="170"/>
    </row>
    <row r="211" spans="1:15" ht="12.75">
      <c r="A211" s="178"/>
      <c r="B211" s="181"/>
      <c r="C211" s="233" t="s">
        <v>334</v>
      </c>
      <c r="D211" s="234"/>
      <c r="E211" s="182">
        <v>20</v>
      </c>
      <c r="F211" s="183"/>
      <c r="G211" s="184"/>
      <c r="M211" s="180" t="s">
        <v>334</v>
      </c>
      <c r="O211" s="170"/>
    </row>
    <row r="212" spans="1:104" ht="22.5">
      <c r="A212" s="171">
        <v>57</v>
      </c>
      <c r="B212" s="172" t="s">
        <v>335</v>
      </c>
      <c r="C212" s="173" t="s">
        <v>336</v>
      </c>
      <c r="D212" s="174" t="s">
        <v>86</v>
      </c>
      <c r="E212" s="175">
        <v>50</v>
      </c>
      <c r="F212" s="175">
        <v>0</v>
      </c>
      <c r="G212" s="176">
        <f>E212*F212</f>
        <v>0</v>
      </c>
      <c r="O212" s="170">
        <v>2</v>
      </c>
      <c r="AA212" s="146">
        <v>1</v>
      </c>
      <c r="AB212" s="146">
        <v>9</v>
      </c>
      <c r="AC212" s="146">
        <v>9</v>
      </c>
      <c r="AZ212" s="146">
        <v>4</v>
      </c>
      <c r="BA212" s="146">
        <f>IF(AZ212=1,G212,0)</f>
        <v>0</v>
      </c>
      <c r="BB212" s="146">
        <f>IF(AZ212=2,G212,0)</f>
        <v>0</v>
      </c>
      <c r="BC212" s="146">
        <f>IF(AZ212=3,G212,0)</f>
        <v>0</v>
      </c>
      <c r="BD212" s="146">
        <f>IF(AZ212=4,G212,0)</f>
        <v>0</v>
      </c>
      <c r="BE212" s="146">
        <f>IF(AZ212=5,G212,0)</f>
        <v>0</v>
      </c>
      <c r="CA212" s="177">
        <v>1</v>
      </c>
      <c r="CB212" s="177">
        <v>9</v>
      </c>
      <c r="CZ212" s="146">
        <v>0.00025</v>
      </c>
    </row>
    <row r="213" spans="1:15" ht="12.75">
      <c r="A213" s="178"/>
      <c r="B213" s="179"/>
      <c r="C213" s="230" t="s">
        <v>337</v>
      </c>
      <c r="D213" s="231"/>
      <c r="E213" s="231"/>
      <c r="F213" s="231"/>
      <c r="G213" s="232"/>
      <c r="L213" s="180" t="s">
        <v>337</v>
      </c>
      <c r="O213" s="170">
        <v>3</v>
      </c>
    </row>
    <row r="214" spans="1:104" ht="12.75">
      <c r="A214" s="171">
        <v>58</v>
      </c>
      <c r="B214" s="172" t="s">
        <v>338</v>
      </c>
      <c r="C214" s="173" t="s">
        <v>339</v>
      </c>
      <c r="D214" s="174" t="s">
        <v>86</v>
      </c>
      <c r="E214" s="175">
        <v>1</v>
      </c>
      <c r="F214" s="175">
        <v>0</v>
      </c>
      <c r="G214" s="176">
        <f>E214*F214</f>
        <v>0</v>
      </c>
      <c r="O214" s="170">
        <v>2</v>
      </c>
      <c r="AA214" s="146">
        <v>1</v>
      </c>
      <c r="AB214" s="146">
        <v>9</v>
      </c>
      <c r="AC214" s="146">
        <v>9</v>
      </c>
      <c r="AZ214" s="146">
        <v>4</v>
      </c>
      <c r="BA214" s="146">
        <f>IF(AZ214=1,G214,0)</f>
        <v>0</v>
      </c>
      <c r="BB214" s="146">
        <f>IF(AZ214=2,G214,0)</f>
        <v>0</v>
      </c>
      <c r="BC214" s="146">
        <f>IF(AZ214=3,G214,0)</f>
        <v>0</v>
      </c>
      <c r="BD214" s="146">
        <f>IF(AZ214=4,G214,0)</f>
        <v>0</v>
      </c>
      <c r="BE214" s="146">
        <f>IF(AZ214=5,G214,0)</f>
        <v>0</v>
      </c>
      <c r="CA214" s="177">
        <v>1</v>
      </c>
      <c r="CB214" s="177">
        <v>9</v>
      </c>
      <c r="CZ214" s="146">
        <v>0</v>
      </c>
    </row>
    <row r="215" spans="1:15" ht="12.75">
      <c r="A215" s="178"/>
      <c r="B215" s="179"/>
      <c r="C215" s="230" t="s">
        <v>340</v>
      </c>
      <c r="D215" s="231"/>
      <c r="E215" s="231"/>
      <c r="F215" s="231"/>
      <c r="G215" s="232"/>
      <c r="L215" s="180" t="s">
        <v>340</v>
      </c>
      <c r="O215" s="170">
        <v>3</v>
      </c>
    </row>
    <row r="216" spans="1:104" ht="22.5">
      <c r="A216" s="171">
        <v>59</v>
      </c>
      <c r="B216" s="172" t="s">
        <v>341</v>
      </c>
      <c r="C216" s="173" t="s">
        <v>342</v>
      </c>
      <c r="D216" s="174" t="s">
        <v>93</v>
      </c>
      <c r="E216" s="175">
        <v>120</v>
      </c>
      <c r="F216" s="175">
        <v>0</v>
      </c>
      <c r="G216" s="176">
        <f>E216*F216</f>
        <v>0</v>
      </c>
      <c r="O216" s="170">
        <v>2</v>
      </c>
      <c r="AA216" s="146">
        <v>1</v>
      </c>
      <c r="AB216" s="146">
        <v>9</v>
      </c>
      <c r="AC216" s="146">
        <v>9</v>
      </c>
      <c r="AZ216" s="146">
        <v>4</v>
      </c>
      <c r="BA216" s="146">
        <f>IF(AZ216=1,G216,0)</f>
        <v>0</v>
      </c>
      <c r="BB216" s="146">
        <f>IF(AZ216=2,G216,0)</f>
        <v>0</v>
      </c>
      <c r="BC216" s="146">
        <f>IF(AZ216=3,G216,0)</f>
        <v>0</v>
      </c>
      <c r="BD216" s="146">
        <f>IF(AZ216=4,G216,0)</f>
        <v>0</v>
      </c>
      <c r="BE216" s="146">
        <f>IF(AZ216=5,G216,0)</f>
        <v>0</v>
      </c>
      <c r="CA216" s="177">
        <v>1</v>
      </c>
      <c r="CB216" s="177">
        <v>9</v>
      </c>
      <c r="CZ216" s="146">
        <v>0</v>
      </c>
    </row>
    <row r="217" spans="1:15" ht="12.75">
      <c r="A217" s="178"/>
      <c r="B217" s="179"/>
      <c r="C217" s="230" t="s">
        <v>343</v>
      </c>
      <c r="D217" s="231"/>
      <c r="E217" s="231"/>
      <c r="F217" s="231"/>
      <c r="G217" s="232"/>
      <c r="L217" s="180" t="s">
        <v>343</v>
      </c>
      <c r="O217" s="170">
        <v>3</v>
      </c>
    </row>
    <row r="218" spans="1:15" ht="12.75">
      <c r="A218" s="178"/>
      <c r="B218" s="181"/>
      <c r="C218" s="233" t="s">
        <v>344</v>
      </c>
      <c r="D218" s="234"/>
      <c r="E218" s="182">
        <v>100</v>
      </c>
      <c r="F218" s="183"/>
      <c r="G218" s="184"/>
      <c r="M218" s="180" t="s">
        <v>344</v>
      </c>
      <c r="O218" s="170"/>
    </row>
    <row r="219" spans="1:15" ht="12.75">
      <c r="A219" s="178"/>
      <c r="B219" s="181"/>
      <c r="C219" s="233" t="s">
        <v>334</v>
      </c>
      <c r="D219" s="234"/>
      <c r="E219" s="182">
        <v>20</v>
      </c>
      <c r="F219" s="183"/>
      <c r="G219" s="184"/>
      <c r="M219" s="180" t="s">
        <v>334</v>
      </c>
      <c r="O219" s="170"/>
    </row>
    <row r="220" spans="1:104" ht="12.75">
      <c r="A220" s="171">
        <v>60</v>
      </c>
      <c r="B220" s="172" t="s">
        <v>345</v>
      </c>
      <c r="C220" s="173" t="s">
        <v>346</v>
      </c>
      <c r="D220" s="174" t="s">
        <v>93</v>
      </c>
      <c r="E220" s="175">
        <v>510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9</v>
      </c>
      <c r="AC220" s="146">
        <v>9</v>
      </c>
      <c r="AZ220" s="146">
        <v>4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</v>
      </c>
      <c r="CB220" s="177">
        <v>9</v>
      </c>
      <c r="CZ220" s="146">
        <v>0</v>
      </c>
    </row>
    <row r="221" spans="1:15" ht="12.75">
      <c r="A221" s="178"/>
      <c r="B221" s="179"/>
      <c r="C221" s="230" t="s">
        <v>347</v>
      </c>
      <c r="D221" s="231"/>
      <c r="E221" s="231"/>
      <c r="F221" s="231"/>
      <c r="G221" s="232"/>
      <c r="L221" s="180" t="s">
        <v>347</v>
      </c>
      <c r="O221" s="170">
        <v>3</v>
      </c>
    </row>
    <row r="222" spans="1:15" ht="12.75">
      <c r="A222" s="178"/>
      <c r="B222" s="181"/>
      <c r="C222" s="233" t="s">
        <v>348</v>
      </c>
      <c r="D222" s="234"/>
      <c r="E222" s="182">
        <v>260</v>
      </c>
      <c r="F222" s="183"/>
      <c r="G222" s="184"/>
      <c r="M222" s="180" t="s">
        <v>348</v>
      </c>
      <c r="O222" s="170"/>
    </row>
    <row r="223" spans="1:15" ht="12.75">
      <c r="A223" s="178"/>
      <c r="B223" s="181"/>
      <c r="C223" s="233" t="s">
        <v>349</v>
      </c>
      <c r="D223" s="234"/>
      <c r="E223" s="182">
        <v>200</v>
      </c>
      <c r="F223" s="183"/>
      <c r="G223" s="184"/>
      <c r="M223" s="180" t="s">
        <v>349</v>
      </c>
      <c r="O223" s="170"/>
    </row>
    <row r="224" spans="1:15" ht="12.75">
      <c r="A224" s="178"/>
      <c r="B224" s="181"/>
      <c r="C224" s="233" t="s">
        <v>350</v>
      </c>
      <c r="D224" s="234"/>
      <c r="E224" s="182">
        <v>50</v>
      </c>
      <c r="F224" s="183"/>
      <c r="G224" s="184"/>
      <c r="M224" s="180" t="s">
        <v>350</v>
      </c>
      <c r="O224" s="170"/>
    </row>
    <row r="225" spans="1:104" ht="12.75">
      <c r="A225" s="171">
        <v>61</v>
      </c>
      <c r="B225" s="172" t="s">
        <v>351</v>
      </c>
      <c r="C225" s="173" t="s">
        <v>352</v>
      </c>
      <c r="D225" s="174" t="s">
        <v>93</v>
      </c>
      <c r="E225" s="175">
        <v>130</v>
      </c>
      <c r="F225" s="175">
        <v>0</v>
      </c>
      <c r="G225" s="176">
        <f>E225*F225</f>
        <v>0</v>
      </c>
      <c r="O225" s="170">
        <v>2</v>
      </c>
      <c r="AA225" s="146">
        <v>1</v>
      </c>
      <c r="AB225" s="146">
        <v>9</v>
      </c>
      <c r="AC225" s="146">
        <v>9</v>
      </c>
      <c r="AZ225" s="146">
        <v>4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1</v>
      </c>
      <c r="CB225" s="177">
        <v>9</v>
      </c>
      <c r="CZ225" s="146">
        <v>0</v>
      </c>
    </row>
    <row r="226" spans="1:15" ht="12.75">
      <c r="A226" s="178"/>
      <c r="B226" s="179"/>
      <c r="C226" s="230" t="s">
        <v>347</v>
      </c>
      <c r="D226" s="231"/>
      <c r="E226" s="231"/>
      <c r="F226" s="231"/>
      <c r="G226" s="232"/>
      <c r="L226" s="180" t="s">
        <v>347</v>
      </c>
      <c r="O226" s="170">
        <v>3</v>
      </c>
    </row>
    <row r="227" spans="1:15" ht="12.75">
      <c r="A227" s="178"/>
      <c r="B227" s="181"/>
      <c r="C227" s="233" t="s">
        <v>353</v>
      </c>
      <c r="D227" s="234"/>
      <c r="E227" s="182">
        <v>120</v>
      </c>
      <c r="F227" s="183"/>
      <c r="G227" s="184"/>
      <c r="M227" s="180" t="s">
        <v>353</v>
      </c>
      <c r="O227" s="170"/>
    </row>
    <row r="228" spans="1:15" ht="12.75">
      <c r="A228" s="178"/>
      <c r="B228" s="181"/>
      <c r="C228" s="233" t="s">
        <v>354</v>
      </c>
      <c r="D228" s="234"/>
      <c r="E228" s="182">
        <v>10</v>
      </c>
      <c r="F228" s="183"/>
      <c r="G228" s="184"/>
      <c r="M228" s="180" t="s">
        <v>354</v>
      </c>
      <c r="O228" s="170"/>
    </row>
    <row r="229" spans="1:104" ht="22.5">
      <c r="A229" s="171">
        <v>62</v>
      </c>
      <c r="B229" s="172" t="s">
        <v>355</v>
      </c>
      <c r="C229" s="173" t="s">
        <v>356</v>
      </c>
      <c r="D229" s="174" t="s">
        <v>93</v>
      </c>
      <c r="E229" s="175">
        <v>1850</v>
      </c>
      <c r="F229" s="175">
        <v>0</v>
      </c>
      <c r="G229" s="176">
        <f>E229*F229</f>
        <v>0</v>
      </c>
      <c r="O229" s="170">
        <v>2</v>
      </c>
      <c r="AA229" s="146">
        <v>1</v>
      </c>
      <c r="AB229" s="146">
        <v>9</v>
      </c>
      <c r="AC229" s="146">
        <v>9</v>
      </c>
      <c r="AZ229" s="146">
        <v>4</v>
      </c>
      <c r="BA229" s="146">
        <f>IF(AZ229=1,G229,0)</f>
        <v>0</v>
      </c>
      <c r="BB229" s="146">
        <f>IF(AZ229=2,G229,0)</f>
        <v>0</v>
      </c>
      <c r="BC229" s="146">
        <f>IF(AZ229=3,G229,0)</f>
        <v>0</v>
      </c>
      <c r="BD229" s="146">
        <f>IF(AZ229=4,G229,0)</f>
        <v>0</v>
      </c>
      <c r="BE229" s="146">
        <f>IF(AZ229=5,G229,0)</f>
        <v>0</v>
      </c>
      <c r="CA229" s="177">
        <v>1</v>
      </c>
      <c r="CB229" s="177">
        <v>9</v>
      </c>
      <c r="CZ229" s="146">
        <v>0.00017</v>
      </c>
    </row>
    <row r="230" spans="1:15" ht="12.75">
      <c r="A230" s="178"/>
      <c r="B230" s="179"/>
      <c r="C230" s="230" t="s">
        <v>357</v>
      </c>
      <c r="D230" s="231"/>
      <c r="E230" s="231"/>
      <c r="F230" s="231"/>
      <c r="G230" s="232"/>
      <c r="L230" s="180" t="s">
        <v>357</v>
      </c>
      <c r="O230" s="170">
        <v>3</v>
      </c>
    </row>
    <row r="231" spans="1:15" ht="12.75">
      <c r="A231" s="178"/>
      <c r="B231" s="181"/>
      <c r="C231" s="233" t="s">
        <v>358</v>
      </c>
      <c r="D231" s="234"/>
      <c r="E231" s="182">
        <v>350</v>
      </c>
      <c r="F231" s="183"/>
      <c r="G231" s="184"/>
      <c r="M231" s="180" t="s">
        <v>358</v>
      </c>
      <c r="O231" s="170"/>
    </row>
    <row r="232" spans="1:15" ht="12.75">
      <c r="A232" s="178"/>
      <c r="B232" s="181"/>
      <c r="C232" s="233" t="s">
        <v>359</v>
      </c>
      <c r="D232" s="234"/>
      <c r="E232" s="182">
        <v>0</v>
      </c>
      <c r="F232" s="183"/>
      <c r="G232" s="184"/>
      <c r="M232" s="180" t="s">
        <v>359</v>
      </c>
      <c r="O232" s="170"/>
    </row>
    <row r="233" spans="1:15" ht="12.75">
      <c r="A233" s="178"/>
      <c r="B233" s="181"/>
      <c r="C233" s="233" t="s">
        <v>360</v>
      </c>
      <c r="D233" s="234"/>
      <c r="E233" s="182">
        <v>180</v>
      </c>
      <c r="F233" s="183"/>
      <c r="G233" s="184"/>
      <c r="M233" s="180" t="s">
        <v>360</v>
      </c>
      <c r="O233" s="170"/>
    </row>
    <row r="234" spans="1:15" ht="12.75">
      <c r="A234" s="178"/>
      <c r="B234" s="181"/>
      <c r="C234" s="233" t="s">
        <v>361</v>
      </c>
      <c r="D234" s="234"/>
      <c r="E234" s="182">
        <v>300</v>
      </c>
      <c r="F234" s="183"/>
      <c r="G234" s="184"/>
      <c r="M234" s="180" t="s">
        <v>361</v>
      </c>
      <c r="O234" s="170"/>
    </row>
    <row r="235" spans="1:15" ht="12.75">
      <c r="A235" s="178"/>
      <c r="B235" s="181"/>
      <c r="C235" s="233" t="s">
        <v>362</v>
      </c>
      <c r="D235" s="234"/>
      <c r="E235" s="182">
        <v>70</v>
      </c>
      <c r="F235" s="183"/>
      <c r="G235" s="184"/>
      <c r="M235" s="180" t="s">
        <v>362</v>
      </c>
      <c r="O235" s="170"/>
    </row>
    <row r="236" spans="1:15" ht="12.75">
      <c r="A236" s="178"/>
      <c r="B236" s="181"/>
      <c r="C236" s="233" t="s">
        <v>363</v>
      </c>
      <c r="D236" s="234"/>
      <c r="E236" s="182">
        <v>800</v>
      </c>
      <c r="F236" s="183"/>
      <c r="G236" s="184"/>
      <c r="M236" s="180" t="s">
        <v>363</v>
      </c>
      <c r="O236" s="170"/>
    </row>
    <row r="237" spans="1:15" ht="12.75">
      <c r="A237" s="178"/>
      <c r="B237" s="181"/>
      <c r="C237" s="233" t="s">
        <v>364</v>
      </c>
      <c r="D237" s="234"/>
      <c r="E237" s="182">
        <v>150</v>
      </c>
      <c r="F237" s="183"/>
      <c r="G237" s="184"/>
      <c r="M237" s="180" t="s">
        <v>364</v>
      </c>
      <c r="O237" s="170"/>
    </row>
    <row r="238" spans="1:104" ht="22.5">
      <c r="A238" s="171">
        <v>63</v>
      </c>
      <c r="B238" s="172" t="s">
        <v>365</v>
      </c>
      <c r="C238" s="173" t="s">
        <v>366</v>
      </c>
      <c r="D238" s="174" t="s">
        <v>93</v>
      </c>
      <c r="E238" s="175">
        <v>490</v>
      </c>
      <c r="F238" s="175">
        <v>0</v>
      </c>
      <c r="G238" s="176">
        <f>E238*F238</f>
        <v>0</v>
      </c>
      <c r="O238" s="170">
        <v>2</v>
      </c>
      <c r="AA238" s="146">
        <v>1</v>
      </c>
      <c r="AB238" s="146">
        <v>9</v>
      </c>
      <c r="AC238" s="146">
        <v>9</v>
      </c>
      <c r="AZ238" s="146">
        <v>4</v>
      </c>
      <c r="BA238" s="146">
        <f>IF(AZ238=1,G238,0)</f>
        <v>0</v>
      </c>
      <c r="BB238" s="146">
        <f>IF(AZ238=2,G238,0)</f>
        <v>0</v>
      </c>
      <c r="BC238" s="146">
        <f>IF(AZ238=3,G238,0)</f>
        <v>0</v>
      </c>
      <c r="BD238" s="146">
        <f>IF(AZ238=4,G238,0)</f>
        <v>0</v>
      </c>
      <c r="BE238" s="146">
        <f>IF(AZ238=5,G238,0)</f>
        <v>0</v>
      </c>
      <c r="CA238" s="177">
        <v>1</v>
      </c>
      <c r="CB238" s="177">
        <v>9</v>
      </c>
      <c r="CZ238" s="146">
        <v>0.00023</v>
      </c>
    </row>
    <row r="239" spans="1:15" ht="12.75">
      <c r="A239" s="178"/>
      <c r="B239" s="179"/>
      <c r="C239" s="230" t="s">
        <v>357</v>
      </c>
      <c r="D239" s="231"/>
      <c r="E239" s="231"/>
      <c r="F239" s="231"/>
      <c r="G239" s="232"/>
      <c r="L239" s="180" t="s">
        <v>357</v>
      </c>
      <c r="O239" s="170">
        <v>3</v>
      </c>
    </row>
    <row r="240" spans="1:15" ht="12.75">
      <c r="A240" s="178"/>
      <c r="B240" s="181"/>
      <c r="C240" s="233" t="s">
        <v>367</v>
      </c>
      <c r="D240" s="234"/>
      <c r="E240" s="182">
        <v>95</v>
      </c>
      <c r="F240" s="183"/>
      <c r="G240" s="184"/>
      <c r="M240" s="180" t="s">
        <v>367</v>
      </c>
      <c r="O240" s="170"/>
    </row>
    <row r="241" spans="1:15" ht="12.75">
      <c r="A241" s="178"/>
      <c r="B241" s="181"/>
      <c r="C241" s="233" t="s">
        <v>359</v>
      </c>
      <c r="D241" s="234"/>
      <c r="E241" s="182">
        <v>0</v>
      </c>
      <c r="F241" s="183"/>
      <c r="G241" s="184"/>
      <c r="M241" s="180" t="s">
        <v>359</v>
      </c>
      <c r="O241" s="170"/>
    </row>
    <row r="242" spans="1:15" ht="12.75">
      <c r="A242" s="178"/>
      <c r="B242" s="181"/>
      <c r="C242" s="233" t="s">
        <v>368</v>
      </c>
      <c r="D242" s="234"/>
      <c r="E242" s="182">
        <v>350</v>
      </c>
      <c r="F242" s="183"/>
      <c r="G242" s="184"/>
      <c r="M242" s="180" t="s">
        <v>368</v>
      </c>
      <c r="O242" s="170"/>
    </row>
    <row r="243" spans="1:15" ht="12.75">
      <c r="A243" s="178"/>
      <c r="B243" s="181"/>
      <c r="C243" s="233" t="s">
        <v>369</v>
      </c>
      <c r="D243" s="234"/>
      <c r="E243" s="182">
        <v>45</v>
      </c>
      <c r="F243" s="183"/>
      <c r="G243" s="184"/>
      <c r="M243" s="180" t="s">
        <v>369</v>
      </c>
      <c r="O243" s="170"/>
    </row>
    <row r="244" spans="1:104" ht="22.5">
      <c r="A244" s="171">
        <v>64</v>
      </c>
      <c r="B244" s="172" t="s">
        <v>370</v>
      </c>
      <c r="C244" s="173" t="s">
        <v>371</v>
      </c>
      <c r="D244" s="174" t="s">
        <v>93</v>
      </c>
      <c r="E244" s="175">
        <v>630</v>
      </c>
      <c r="F244" s="175">
        <v>0</v>
      </c>
      <c r="G244" s="176">
        <f>E244*F244</f>
        <v>0</v>
      </c>
      <c r="O244" s="170">
        <v>2</v>
      </c>
      <c r="AA244" s="146">
        <v>1</v>
      </c>
      <c r="AB244" s="146">
        <v>9</v>
      </c>
      <c r="AC244" s="146">
        <v>9</v>
      </c>
      <c r="AZ244" s="146">
        <v>4</v>
      </c>
      <c r="BA244" s="146">
        <f>IF(AZ244=1,G244,0)</f>
        <v>0</v>
      </c>
      <c r="BB244" s="146">
        <f>IF(AZ244=2,G244,0)</f>
        <v>0</v>
      </c>
      <c r="BC244" s="146">
        <f>IF(AZ244=3,G244,0)</f>
        <v>0</v>
      </c>
      <c r="BD244" s="146">
        <f>IF(AZ244=4,G244,0)</f>
        <v>0</v>
      </c>
      <c r="BE244" s="146">
        <f>IF(AZ244=5,G244,0)</f>
        <v>0</v>
      </c>
      <c r="CA244" s="177">
        <v>1</v>
      </c>
      <c r="CB244" s="177">
        <v>9</v>
      </c>
      <c r="CZ244" s="146">
        <v>0.00032</v>
      </c>
    </row>
    <row r="245" spans="1:15" ht="12.75">
      <c r="A245" s="178"/>
      <c r="B245" s="179"/>
      <c r="C245" s="230" t="s">
        <v>372</v>
      </c>
      <c r="D245" s="231"/>
      <c r="E245" s="231"/>
      <c r="F245" s="231"/>
      <c r="G245" s="232"/>
      <c r="L245" s="180" t="s">
        <v>372</v>
      </c>
      <c r="O245" s="170">
        <v>3</v>
      </c>
    </row>
    <row r="246" spans="1:15" ht="12.75">
      <c r="A246" s="178"/>
      <c r="B246" s="181"/>
      <c r="C246" s="233" t="s">
        <v>373</v>
      </c>
      <c r="D246" s="234"/>
      <c r="E246" s="182">
        <v>70</v>
      </c>
      <c r="F246" s="183"/>
      <c r="G246" s="184"/>
      <c r="M246" s="180" t="s">
        <v>373</v>
      </c>
      <c r="O246" s="170"/>
    </row>
    <row r="247" spans="1:15" ht="12.75">
      <c r="A247" s="178"/>
      <c r="B247" s="181"/>
      <c r="C247" s="233" t="s">
        <v>374</v>
      </c>
      <c r="D247" s="234"/>
      <c r="E247" s="182">
        <v>100</v>
      </c>
      <c r="F247" s="183"/>
      <c r="G247" s="184"/>
      <c r="M247" s="180" t="s">
        <v>374</v>
      </c>
      <c r="O247" s="170"/>
    </row>
    <row r="248" spans="1:15" ht="12.75">
      <c r="A248" s="178"/>
      <c r="B248" s="181"/>
      <c r="C248" s="233" t="s">
        <v>375</v>
      </c>
      <c r="D248" s="234"/>
      <c r="E248" s="182">
        <v>70</v>
      </c>
      <c r="F248" s="183"/>
      <c r="G248" s="184"/>
      <c r="M248" s="180" t="s">
        <v>375</v>
      </c>
      <c r="O248" s="170"/>
    </row>
    <row r="249" spans="1:15" ht="12.75">
      <c r="A249" s="178"/>
      <c r="B249" s="181"/>
      <c r="C249" s="233" t="s">
        <v>376</v>
      </c>
      <c r="D249" s="234"/>
      <c r="E249" s="182">
        <v>70</v>
      </c>
      <c r="F249" s="183"/>
      <c r="G249" s="184"/>
      <c r="M249" s="180" t="s">
        <v>376</v>
      </c>
      <c r="O249" s="170"/>
    </row>
    <row r="250" spans="1:15" ht="12.75">
      <c r="A250" s="178"/>
      <c r="B250" s="181"/>
      <c r="C250" s="233" t="s">
        <v>377</v>
      </c>
      <c r="D250" s="234"/>
      <c r="E250" s="182">
        <v>110</v>
      </c>
      <c r="F250" s="183"/>
      <c r="G250" s="184"/>
      <c r="M250" s="180" t="s">
        <v>377</v>
      </c>
      <c r="O250" s="170"/>
    </row>
    <row r="251" spans="1:15" ht="12.75">
      <c r="A251" s="178"/>
      <c r="B251" s="181"/>
      <c r="C251" s="233" t="s">
        <v>378</v>
      </c>
      <c r="D251" s="234"/>
      <c r="E251" s="182">
        <v>110</v>
      </c>
      <c r="F251" s="183"/>
      <c r="G251" s="184"/>
      <c r="M251" s="180" t="s">
        <v>378</v>
      </c>
      <c r="O251" s="170"/>
    </row>
    <row r="252" spans="1:15" ht="12.75">
      <c r="A252" s="178"/>
      <c r="B252" s="181"/>
      <c r="C252" s="233" t="s">
        <v>379</v>
      </c>
      <c r="D252" s="234"/>
      <c r="E252" s="182">
        <v>100</v>
      </c>
      <c r="F252" s="183"/>
      <c r="G252" s="184"/>
      <c r="M252" s="180" t="s">
        <v>379</v>
      </c>
      <c r="O252" s="170"/>
    </row>
    <row r="253" spans="1:104" ht="22.5">
      <c r="A253" s="171">
        <v>65</v>
      </c>
      <c r="B253" s="172" t="s">
        <v>380</v>
      </c>
      <c r="C253" s="173" t="s">
        <v>381</v>
      </c>
      <c r="D253" s="174" t="s">
        <v>93</v>
      </c>
      <c r="E253" s="175">
        <v>205</v>
      </c>
      <c r="F253" s="175">
        <v>0</v>
      </c>
      <c r="G253" s="176">
        <f>E253*F253</f>
        <v>0</v>
      </c>
      <c r="O253" s="170">
        <v>2</v>
      </c>
      <c r="AA253" s="146">
        <v>1</v>
      </c>
      <c r="AB253" s="146">
        <v>9</v>
      </c>
      <c r="AC253" s="146">
        <v>9</v>
      </c>
      <c r="AZ253" s="146">
        <v>4</v>
      </c>
      <c r="BA253" s="146">
        <f>IF(AZ253=1,G253,0)</f>
        <v>0</v>
      </c>
      <c r="BB253" s="146">
        <f>IF(AZ253=2,G253,0)</f>
        <v>0</v>
      </c>
      <c r="BC253" s="146">
        <f>IF(AZ253=3,G253,0)</f>
        <v>0</v>
      </c>
      <c r="BD253" s="146">
        <f>IF(AZ253=4,G253,0)</f>
        <v>0</v>
      </c>
      <c r="BE253" s="146">
        <f>IF(AZ253=5,G253,0)</f>
        <v>0</v>
      </c>
      <c r="CA253" s="177">
        <v>1</v>
      </c>
      <c r="CB253" s="177">
        <v>9</v>
      </c>
      <c r="CZ253" s="146">
        <v>0.00022</v>
      </c>
    </row>
    <row r="254" spans="1:15" ht="12.75">
      <c r="A254" s="178"/>
      <c r="B254" s="179"/>
      <c r="C254" s="230" t="s">
        <v>382</v>
      </c>
      <c r="D254" s="231"/>
      <c r="E254" s="231"/>
      <c r="F254" s="231"/>
      <c r="G254" s="232"/>
      <c r="L254" s="180" t="s">
        <v>382</v>
      </c>
      <c r="O254" s="170">
        <v>3</v>
      </c>
    </row>
    <row r="255" spans="1:15" ht="12.75">
      <c r="A255" s="178"/>
      <c r="B255" s="181"/>
      <c r="C255" s="233" t="s">
        <v>383</v>
      </c>
      <c r="D255" s="234"/>
      <c r="E255" s="182">
        <v>180</v>
      </c>
      <c r="F255" s="183"/>
      <c r="G255" s="184"/>
      <c r="M255" s="180" t="s">
        <v>383</v>
      </c>
      <c r="O255" s="170"/>
    </row>
    <row r="256" spans="1:15" ht="12.75">
      <c r="A256" s="178"/>
      <c r="B256" s="181"/>
      <c r="C256" s="233" t="s">
        <v>384</v>
      </c>
      <c r="D256" s="234"/>
      <c r="E256" s="182">
        <v>25</v>
      </c>
      <c r="F256" s="183"/>
      <c r="G256" s="184"/>
      <c r="M256" s="180" t="s">
        <v>384</v>
      </c>
      <c r="O256" s="170"/>
    </row>
    <row r="257" spans="1:104" ht="22.5">
      <c r="A257" s="171">
        <v>66</v>
      </c>
      <c r="B257" s="172" t="s">
        <v>385</v>
      </c>
      <c r="C257" s="173" t="s">
        <v>386</v>
      </c>
      <c r="D257" s="174" t="s">
        <v>93</v>
      </c>
      <c r="E257" s="175">
        <v>61</v>
      </c>
      <c r="F257" s="175">
        <v>0</v>
      </c>
      <c r="G257" s="176">
        <f>E257*F257</f>
        <v>0</v>
      </c>
      <c r="O257" s="170">
        <v>2</v>
      </c>
      <c r="AA257" s="146">
        <v>1</v>
      </c>
      <c r="AB257" s="146">
        <v>9</v>
      </c>
      <c r="AC257" s="146">
        <v>9</v>
      </c>
      <c r="AZ257" s="146">
        <v>4</v>
      </c>
      <c r="BA257" s="146">
        <f>IF(AZ257=1,G257,0)</f>
        <v>0</v>
      </c>
      <c r="BB257" s="146">
        <f>IF(AZ257=2,G257,0)</f>
        <v>0</v>
      </c>
      <c r="BC257" s="146">
        <f>IF(AZ257=3,G257,0)</f>
        <v>0</v>
      </c>
      <c r="BD257" s="146">
        <f>IF(AZ257=4,G257,0)</f>
        <v>0</v>
      </c>
      <c r="BE257" s="146">
        <f>IF(AZ257=5,G257,0)</f>
        <v>0</v>
      </c>
      <c r="CA257" s="177">
        <v>1</v>
      </c>
      <c r="CB257" s="177">
        <v>9</v>
      </c>
      <c r="CZ257" s="146">
        <v>0.00032</v>
      </c>
    </row>
    <row r="258" spans="1:15" ht="12.75">
      <c r="A258" s="178"/>
      <c r="B258" s="181"/>
      <c r="C258" s="233" t="s">
        <v>387</v>
      </c>
      <c r="D258" s="234"/>
      <c r="E258" s="182">
        <v>55</v>
      </c>
      <c r="F258" s="183"/>
      <c r="G258" s="184"/>
      <c r="M258" s="180" t="s">
        <v>387</v>
      </c>
      <c r="O258" s="170"/>
    </row>
    <row r="259" spans="1:15" ht="12.75">
      <c r="A259" s="178"/>
      <c r="B259" s="181"/>
      <c r="C259" s="233" t="s">
        <v>321</v>
      </c>
      <c r="D259" s="234"/>
      <c r="E259" s="182">
        <v>6</v>
      </c>
      <c r="F259" s="183"/>
      <c r="G259" s="184"/>
      <c r="M259" s="180" t="s">
        <v>321</v>
      </c>
      <c r="O259" s="170"/>
    </row>
    <row r="260" spans="1:104" ht="22.5">
      <c r="A260" s="171">
        <v>67</v>
      </c>
      <c r="B260" s="172" t="s">
        <v>388</v>
      </c>
      <c r="C260" s="173" t="s">
        <v>389</v>
      </c>
      <c r="D260" s="174" t="s">
        <v>93</v>
      </c>
      <c r="E260" s="175">
        <v>105</v>
      </c>
      <c r="F260" s="175">
        <v>0</v>
      </c>
      <c r="G260" s="176">
        <f>E260*F260</f>
        <v>0</v>
      </c>
      <c r="O260" s="170">
        <v>2</v>
      </c>
      <c r="AA260" s="146">
        <v>1</v>
      </c>
      <c r="AB260" s="146">
        <v>9</v>
      </c>
      <c r="AC260" s="146">
        <v>9</v>
      </c>
      <c r="AZ260" s="146">
        <v>4</v>
      </c>
      <c r="BA260" s="146">
        <f>IF(AZ260=1,G260,0)</f>
        <v>0</v>
      </c>
      <c r="BB260" s="146">
        <f>IF(AZ260=2,G260,0)</f>
        <v>0</v>
      </c>
      <c r="BC260" s="146">
        <f>IF(AZ260=3,G260,0)</f>
        <v>0</v>
      </c>
      <c r="BD260" s="146">
        <f>IF(AZ260=4,G260,0)</f>
        <v>0</v>
      </c>
      <c r="BE260" s="146">
        <f>IF(AZ260=5,G260,0)</f>
        <v>0</v>
      </c>
      <c r="CA260" s="177">
        <v>1</v>
      </c>
      <c r="CB260" s="177">
        <v>9</v>
      </c>
      <c r="CZ260" s="146">
        <v>0.00043</v>
      </c>
    </row>
    <row r="261" spans="1:15" ht="12.75">
      <c r="A261" s="178"/>
      <c r="B261" s="181"/>
      <c r="C261" s="233" t="s">
        <v>359</v>
      </c>
      <c r="D261" s="234"/>
      <c r="E261" s="182">
        <v>0</v>
      </c>
      <c r="F261" s="183"/>
      <c r="G261" s="184"/>
      <c r="M261" s="180" t="s">
        <v>359</v>
      </c>
      <c r="O261" s="170"/>
    </row>
    <row r="262" spans="1:15" ht="12.75">
      <c r="A262" s="178"/>
      <c r="B262" s="181"/>
      <c r="C262" s="233" t="s">
        <v>390</v>
      </c>
      <c r="D262" s="234"/>
      <c r="E262" s="182">
        <v>50</v>
      </c>
      <c r="F262" s="183"/>
      <c r="G262" s="184"/>
      <c r="M262" s="180" t="s">
        <v>390</v>
      </c>
      <c r="O262" s="170"/>
    </row>
    <row r="263" spans="1:15" ht="12.75">
      <c r="A263" s="178"/>
      <c r="B263" s="181"/>
      <c r="C263" s="233" t="s">
        <v>391</v>
      </c>
      <c r="D263" s="234"/>
      <c r="E263" s="182">
        <v>45</v>
      </c>
      <c r="F263" s="183"/>
      <c r="G263" s="184"/>
      <c r="M263" s="180" t="s">
        <v>391</v>
      </c>
      <c r="O263" s="170"/>
    </row>
    <row r="264" spans="1:15" ht="12.75">
      <c r="A264" s="178"/>
      <c r="B264" s="181"/>
      <c r="C264" s="233" t="s">
        <v>354</v>
      </c>
      <c r="D264" s="234"/>
      <c r="E264" s="182">
        <v>10</v>
      </c>
      <c r="F264" s="183"/>
      <c r="G264" s="184"/>
      <c r="M264" s="180" t="s">
        <v>354</v>
      </c>
      <c r="O264" s="170"/>
    </row>
    <row r="265" spans="1:104" ht="22.5">
      <c r="A265" s="171">
        <v>68</v>
      </c>
      <c r="B265" s="172" t="s">
        <v>392</v>
      </c>
      <c r="C265" s="173" t="s">
        <v>393</v>
      </c>
      <c r="D265" s="174" t="s">
        <v>93</v>
      </c>
      <c r="E265" s="175">
        <v>101</v>
      </c>
      <c r="F265" s="175">
        <v>0</v>
      </c>
      <c r="G265" s="176">
        <f>E265*F265</f>
        <v>0</v>
      </c>
      <c r="O265" s="170">
        <v>2</v>
      </c>
      <c r="AA265" s="146">
        <v>1</v>
      </c>
      <c r="AB265" s="146">
        <v>9</v>
      </c>
      <c r="AC265" s="146">
        <v>9</v>
      </c>
      <c r="AZ265" s="146">
        <v>4</v>
      </c>
      <c r="BA265" s="146">
        <f>IF(AZ265=1,G265,0)</f>
        <v>0</v>
      </c>
      <c r="BB265" s="146">
        <f>IF(AZ265=2,G265,0)</f>
        <v>0</v>
      </c>
      <c r="BC265" s="146">
        <f>IF(AZ265=3,G265,0)</f>
        <v>0</v>
      </c>
      <c r="BD265" s="146">
        <f>IF(AZ265=4,G265,0)</f>
        <v>0</v>
      </c>
      <c r="BE265" s="146">
        <f>IF(AZ265=5,G265,0)</f>
        <v>0</v>
      </c>
      <c r="CA265" s="177">
        <v>1</v>
      </c>
      <c r="CB265" s="177">
        <v>9</v>
      </c>
      <c r="CZ265" s="146">
        <v>0.00056</v>
      </c>
    </row>
    <row r="266" spans="1:15" ht="12.75">
      <c r="A266" s="178"/>
      <c r="B266" s="181"/>
      <c r="C266" s="233" t="s">
        <v>394</v>
      </c>
      <c r="D266" s="234"/>
      <c r="E266" s="182">
        <v>6</v>
      </c>
      <c r="F266" s="183"/>
      <c r="G266" s="184"/>
      <c r="M266" s="180" t="s">
        <v>394</v>
      </c>
      <c r="O266" s="170"/>
    </row>
    <row r="267" spans="1:15" ht="12.75">
      <c r="A267" s="178"/>
      <c r="B267" s="181"/>
      <c r="C267" s="233" t="s">
        <v>395</v>
      </c>
      <c r="D267" s="234"/>
      <c r="E267" s="182">
        <v>50</v>
      </c>
      <c r="F267" s="183"/>
      <c r="G267" s="184"/>
      <c r="M267" s="180" t="s">
        <v>395</v>
      </c>
      <c r="O267" s="170"/>
    </row>
    <row r="268" spans="1:15" ht="12.75">
      <c r="A268" s="178"/>
      <c r="B268" s="181"/>
      <c r="C268" s="233" t="s">
        <v>396</v>
      </c>
      <c r="D268" s="234"/>
      <c r="E268" s="182">
        <v>30</v>
      </c>
      <c r="F268" s="183"/>
      <c r="G268" s="184"/>
      <c r="M268" s="180" t="s">
        <v>396</v>
      </c>
      <c r="O268" s="170"/>
    </row>
    <row r="269" spans="1:15" ht="12.75">
      <c r="A269" s="178"/>
      <c r="B269" s="181"/>
      <c r="C269" s="233" t="s">
        <v>397</v>
      </c>
      <c r="D269" s="234"/>
      <c r="E269" s="182">
        <v>15</v>
      </c>
      <c r="F269" s="183"/>
      <c r="G269" s="184"/>
      <c r="M269" s="180" t="s">
        <v>397</v>
      </c>
      <c r="O269" s="170"/>
    </row>
    <row r="270" spans="1:104" ht="12.75">
      <c r="A270" s="171">
        <v>69</v>
      </c>
      <c r="B270" s="172" t="s">
        <v>302</v>
      </c>
      <c r="C270" s="173" t="s">
        <v>398</v>
      </c>
      <c r="D270" s="174" t="s">
        <v>86</v>
      </c>
      <c r="E270" s="175">
        <v>62</v>
      </c>
      <c r="F270" s="175">
        <v>0</v>
      </c>
      <c r="G270" s="176">
        <f>E270*F270</f>
        <v>0</v>
      </c>
      <c r="O270" s="170">
        <v>2</v>
      </c>
      <c r="AA270" s="146">
        <v>3</v>
      </c>
      <c r="AB270" s="146">
        <v>9</v>
      </c>
      <c r="AC270" s="146" t="s">
        <v>302</v>
      </c>
      <c r="AZ270" s="146">
        <v>3</v>
      </c>
      <c r="BA270" s="146">
        <f>IF(AZ270=1,G270,0)</f>
        <v>0</v>
      </c>
      <c r="BB270" s="146">
        <f>IF(AZ270=2,G270,0)</f>
        <v>0</v>
      </c>
      <c r="BC270" s="146">
        <f>IF(AZ270=3,G270,0)</f>
        <v>0</v>
      </c>
      <c r="BD270" s="146">
        <f>IF(AZ270=4,G270,0)</f>
        <v>0</v>
      </c>
      <c r="BE270" s="146">
        <f>IF(AZ270=5,G270,0)</f>
        <v>0</v>
      </c>
      <c r="CA270" s="177">
        <v>3</v>
      </c>
      <c r="CB270" s="177">
        <v>9</v>
      </c>
      <c r="CZ270" s="146">
        <v>0</v>
      </c>
    </row>
    <row r="271" spans="1:15" ht="12.75">
      <c r="A271" s="178"/>
      <c r="B271" s="179"/>
      <c r="C271" s="230" t="s">
        <v>399</v>
      </c>
      <c r="D271" s="231"/>
      <c r="E271" s="231"/>
      <c r="F271" s="231"/>
      <c r="G271" s="232"/>
      <c r="L271" s="180" t="s">
        <v>399</v>
      </c>
      <c r="O271" s="170">
        <v>3</v>
      </c>
    </row>
    <row r="272" spans="1:15" ht="12.75">
      <c r="A272" s="178"/>
      <c r="B272" s="181"/>
      <c r="C272" s="233" t="s">
        <v>400</v>
      </c>
      <c r="D272" s="234"/>
      <c r="E272" s="182">
        <v>22</v>
      </c>
      <c r="F272" s="183"/>
      <c r="G272" s="184"/>
      <c r="M272" s="180" t="s">
        <v>400</v>
      </c>
      <c r="O272" s="170"/>
    </row>
    <row r="273" spans="1:15" ht="12.75">
      <c r="A273" s="178"/>
      <c r="B273" s="181"/>
      <c r="C273" s="233" t="s">
        <v>401</v>
      </c>
      <c r="D273" s="234"/>
      <c r="E273" s="182">
        <v>40</v>
      </c>
      <c r="F273" s="183"/>
      <c r="G273" s="184"/>
      <c r="M273" s="180" t="s">
        <v>401</v>
      </c>
      <c r="O273" s="170"/>
    </row>
    <row r="274" spans="1:104" ht="12.75">
      <c r="A274" s="171">
        <v>70</v>
      </c>
      <c r="B274" s="172" t="s">
        <v>402</v>
      </c>
      <c r="C274" s="173" t="s">
        <v>403</v>
      </c>
      <c r="D274" s="174" t="s">
        <v>86</v>
      </c>
      <c r="E274" s="175">
        <v>13</v>
      </c>
      <c r="F274" s="175">
        <v>0</v>
      </c>
      <c r="G274" s="176">
        <f>E274*F274</f>
        <v>0</v>
      </c>
      <c r="O274" s="170">
        <v>2</v>
      </c>
      <c r="AA274" s="146">
        <v>3</v>
      </c>
      <c r="AB274" s="146">
        <v>9</v>
      </c>
      <c r="AC274" s="146">
        <v>34535400</v>
      </c>
      <c r="AZ274" s="146">
        <v>3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7">
        <v>3</v>
      </c>
      <c r="CB274" s="177">
        <v>9</v>
      </c>
      <c r="CZ274" s="146">
        <v>1E-05</v>
      </c>
    </row>
    <row r="275" spans="1:104" ht="12.75">
      <c r="A275" s="171">
        <v>71</v>
      </c>
      <c r="B275" s="172" t="s">
        <v>404</v>
      </c>
      <c r="C275" s="173" t="s">
        <v>405</v>
      </c>
      <c r="D275" s="174" t="s">
        <v>86</v>
      </c>
      <c r="E275" s="175">
        <v>2</v>
      </c>
      <c r="F275" s="175">
        <v>0</v>
      </c>
      <c r="G275" s="176">
        <f>E275*F275</f>
        <v>0</v>
      </c>
      <c r="O275" s="170">
        <v>2</v>
      </c>
      <c r="AA275" s="146">
        <v>3</v>
      </c>
      <c r="AB275" s="146">
        <v>9</v>
      </c>
      <c r="AC275" s="146">
        <v>34535406</v>
      </c>
      <c r="AZ275" s="146">
        <v>3</v>
      </c>
      <c r="BA275" s="146">
        <f>IF(AZ275=1,G275,0)</f>
        <v>0</v>
      </c>
      <c r="BB275" s="146">
        <f>IF(AZ275=2,G275,0)</f>
        <v>0</v>
      </c>
      <c r="BC275" s="146">
        <f>IF(AZ275=3,G275,0)</f>
        <v>0</v>
      </c>
      <c r="BD275" s="146">
        <f>IF(AZ275=4,G275,0)</f>
        <v>0</v>
      </c>
      <c r="BE275" s="146">
        <f>IF(AZ275=5,G275,0)</f>
        <v>0</v>
      </c>
      <c r="CA275" s="177">
        <v>3</v>
      </c>
      <c r="CB275" s="177">
        <v>9</v>
      </c>
      <c r="CZ275" s="146">
        <v>4E-05</v>
      </c>
    </row>
    <row r="276" spans="1:104" ht="12.75">
      <c r="A276" s="171">
        <v>72</v>
      </c>
      <c r="B276" s="172" t="s">
        <v>406</v>
      </c>
      <c r="C276" s="173" t="s">
        <v>407</v>
      </c>
      <c r="D276" s="174" t="s">
        <v>86</v>
      </c>
      <c r="E276" s="175">
        <v>25</v>
      </c>
      <c r="F276" s="175">
        <v>0</v>
      </c>
      <c r="G276" s="176">
        <f>E276*F276</f>
        <v>0</v>
      </c>
      <c r="O276" s="170">
        <v>2</v>
      </c>
      <c r="AA276" s="146">
        <v>3</v>
      </c>
      <c r="AB276" s="146">
        <v>9</v>
      </c>
      <c r="AC276" s="146" t="s">
        <v>406</v>
      </c>
      <c r="AZ276" s="146">
        <v>3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7">
        <v>3</v>
      </c>
      <c r="CB276" s="177">
        <v>9</v>
      </c>
      <c r="CZ276" s="146">
        <v>0</v>
      </c>
    </row>
    <row r="277" spans="1:15" ht="12.75">
      <c r="A277" s="178"/>
      <c r="B277" s="179"/>
      <c r="C277" s="230" t="s">
        <v>399</v>
      </c>
      <c r="D277" s="231"/>
      <c r="E277" s="231"/>
      <c r="F277" s="231"/>
      <c r="G277" s="232"/>
      <c r="L277" s="180" t="s">
        <v>399</v>
      </c>
      <c r="O277" s="170">
        <v>3</v>
      </c>
    </row>
    <row r="278" spans="1:15" ht="12.75">
      <c r="A278" s="178"/>
      <c r="B278" s="181"/>
      <c r="C278" s="233" t="s">
        <v>314</v>
      </c>
      <c r="D278" s="234"/>
      <c r="E278" s="182">
        <v>3</v>
      </c>
      <c r="F278" s="183"/>
      <c r="G278" s="184"/>
      <c r="M278" s="180" t="s">
        <v>314</v>
      </c>
      <c r="O278" s="170"/>
    </row>
    <row r="279" spans="1:15" ht="12.75">
      <c r="A279" s="178"/>
      <c r="B279" s="181"/>
      <c r="C279" s="233" t="s">
        <v>408</v>
      </c>
      <c r="D279" s="234"/>
      <c r="E279" s="182">
        <v>20</v>
      </c>
      <c r="F279" s="183"/>
      <c r="G279" s="184"/>
      <c r="M279" s="180" t="s">
        <v>408</v>
      </c>
      <c r="O279" s="170"/>
    </row>
    <row r="280" spans="1:15" ht="12.75">
      <c r="A280" s="178"/>
      <c r="B280" s="181"/>
      <c r="C280" s="233" t="s">
        <v>409</v>
      </c>
      <c r="D280" s="234"/>
      <c r="E280" s="182">
        <v>2</v>
      </c>
      <c r="F280" s="183"/>
      <c r="G280" s="184"/>
      <c r="M280" s="180" t="s">
        <v>409</v>
      </c>
      <c r="O280" s="170"/>
    </row>
    <row r="281" spans="1:104" ht="12.75">
      <c r="A281" s="171">
        <v>73</v>
      </c>
      <c r="B281" s="172" t="s">
        <v>410</v>
      </c>
      <c r="C281" s="173" t="s">
        <v>411</v>
      </c>
      <c r="D281" s="174" t="s">
        <v>86</v>
      </c>
      <c r="E281" s="175">
        <v>10</v>
      </c>
      <c r="F281" s="175">
        <v>0</v>
      </c>
      <c r="G281" s="176">
        <f>E281*F281</f>
        <v>0</v>
      </c>
      <c r="O281" s="170">
        <v>2</v>
      </c>
      <c r="AA281" s="146">
        <v>3</v>
      </c>
      <c r="AB281" s="146">
        <v>9</v>
      </c>
      <c r="AC281" s="146" t="s">
        <v>410</v>
      </c>
      <c r="AZ281" s="146">
        <v>3</v>
      </c>
      <c r="BA281" s="146">
        <f>IF(AZ281=1,G281,0)</f>
        <v>0</v>
      </c>
      <c r="BB281" s="146">
        <f>IF(AZ281=2,G281,0)</f>
        <v>0</v>
      </c>
      <c r="BC281" s="146">
        <f>IF(AZ281=3,G281,0)</f>
        <v>0</v>
      </c>
      <c r="BD281" s="146">
        <f>IF(AZ281=4,G281,0)</f>
        <v>0</v>
      </c>
      <c r="BE281" s="146">
        <f>IF(AZ281=5,G281,0)</f>
        <v>0</v>
      </c>
      <c r="CA281" s="177">
        <v>3</v>
      </c>
      <c r="CB281" s="177">
        <v>9</v>
      </c>
      <c r="CZ281" s="146">
        <v>0</v>
      </c>
    </row>
    <row r="282" spans="1:15" ht="12.75">
      <c r="A282" s="178"/>
      <c r="B282" s="179"/>
      <c r="C282" s="230" t="s">
        <v>399</v>
      </c>
      <c r="D282" s="231"/>
      <c r="E282" s="231"/>
      <c r="F282" s="231"/>
      <c r="G282" s="232"/>
      <c r="L282" s="180" t="s">
        <v>399</v>
      </c>
      <c r="O282" s="170">
        <v>3</v>
      </c>
    </row>
    <row r="283" spans="1:15" ht="12.75">
      <c r="A283" s="178"/>
      <c r="B283" s="181"/>
      <c r="C283" s="233" t="s">
        <v>412</v>
      </c>
      <c r="D283" s="234"/>
      <c r="E283" s="182">
        <v>7</v>
      </c>
      <c r="F283" s="183"/>
      <c r="G283" s="184"/>
      <c r="M283" s="180" t="s">
        <v>412</v>
      </c>
      <c r="O283" s="170"/>
    </row>
    <row r="284" spans="1:15" ht="12.75">
      <c r="A284" s="178"/>
      <c r="B284" s="181"/>
      <c r="C284" s="233" t="s">
        <v>413</v>
      </c>
      <c r="D284" s="234"/>
      <c r="E284" s="182">
        <v>3</v>
      </c>
      <c r="F284" s="183"/>
      <c r="G284" s="184"/>
      <c r="M284" s="180" t="s">
        <v>413</v>
      </c>
      <c r="O284" s="170"/>
    </row>
    <row r="285" spans="1:104" ht="12.75">
      <c r="A285" s="171">
        <v>74</v>
      </c>
      <c r="B285" s="172" t="s">
        <v>414</v>
      </c>
      <c r="C285" s="173" t="s">
        <v>415</v>
      </c>
      <c r="D285" s="174" t="s">
        <v>86</v>
      </c>
      <c r="E285" s="175">
        <v>11</v>
      </c>
      <c r="F285" s="175">
        <v>0</v>
      </c>
      <c r="G285" s="176">
        <f>E285*F285</f>
        <v>0</v>
      </c>
      <c r="O285" s="170">
        <v>2</v>
      </c>
      <c r="AA285" s="146">
        <v>3</v>
      </c>
      <c r="AB285" s="146">
        <v>9</v>
      </c>
      <c r="AC285" s="146" t="s">
        <v>414</v>
      </c>
      <c r="AZ285" s="146">
        <v>3</v>
      </c>
      <c r="BA285" s="146">
        <f>IF(AZ285=1,G285,0)</f>
        <v>0</v>
      </c>
      <c r="BB285" s="146">
        <f>IF(AZ285=2,G285,0)</f>
        <v>0</v>
      </c>
      <c r="BC285" s="146">
        <f>IF(AZ285=3,G285,0)</f>
        <v>0</v>
      </c>
      <c r="BD285" s="146">
        <f>IF(AZ285=4,G285,0)</f>
        <v>0</v>
      </c>
      <c r="BE285" s="146">
        <f>IF(AZ285=5,G285,0)</f>
        <v>0</v>
      </c>
      <c r="CA285" s="177">
        <v>3</v>
      </c>
      <c r="CB285" s="177">
        <v>9</v>
      </c>
      <c r="CZ285" s="146">
        <v>0</v>
      </c>
    </row>
    <row r="286" spans="1:15" ht="12.75">
      <c r="A286" s="178"/>
      <c r="B286" s="179"/>
      <c r="C286" s="230" t="s">
        <v>399</v>
      </c>
      <c r="D286" s="231"/>
      <c r="E286" s="231"/>
      <c r="F286" s="231"/>
      <c r="G286" s="232"/>
      <c r="L286" s="180" t="s">
        <v>399</v>
      </c>
      <c r="O286" s="170">
        <v>3</v>
      </c>
    </row>
    <row r="287" spans="1:15" ht="12.75">
      <c r="A287" s="178"/>
      <c r="B287" s="181"/>
      <c r="C287" s="233" t="s">
        <v>416</v>
      </c>
      <c r="D287" s="234"/>
      <c r="E287" s="182">
        <v>1</v>
      </c>
      <c r="F287" s="183"/>
      <c r="G287" s="184"/>
      <c r="M287" s="180" t="s">
        <v>416</v>
      </c>
      <c r="O287" s="170"/>
    </row>
    <row r="288" spans="1:15" ht="12.75">
      <c r="A288" s="178"/>
      <c r="B288" s="181"/>
      <c r="C288" s="233" t="s">
        <v>417</v>
      </c>
      <c r="D288" s="234"/>
      <c r="E288" s="182">
        <v>10</v>
      </c>
      <c r="F288" s="183"/>
      <c r="G288" s="184"/>
      <c r="M288" s="180" t="s">
        <v>417</v>
      </c>
      <c r="O288" s="170"/>
    </row>
    <row r="289" spans="1:104" ht="12.75">
      <c r="A289" s="171">
        <v>75</v>
      </c>
      <c r="B289" s="172" t="s">
        <v>418</v>
      </c>
      <c r="C289" s="173" t="s">
        <v>419</v>
      </c>
      <c r="D289" s="174" t="s">
        <v>86</v>
      </c>
      <c r="E289" s="175">
        <v>3</v>
      </c>
      <c r="F289" s="175">
        <v>0</v>
      </c>
      <c r="G289" s="176">
        <f>E289*F289</f>
        <v>0</v>
      </c>
      <c r="O289" s="170">
        <v>2</v>
      </c>
      <c r="AA289" s="146">
        <v>3</v>
      </c>
      <c r="AB289" s="146">
        <v>9</v>
      </c>
      <c r="AC289" s="146" t="s">
        <v>418</v>
      </c>
      <c r="AZ289" s="146">
        <v>3</v>
      </c>
      <c r="BA289" s="146">
        <f>IF(AZ289=1,G289,0)</f>
        <v>0</v>
      </c>
      <c r="BB289" s="146">
        <f>IF(AZ289=2,G289,0)</f>
        <v>0</v>
      </c>
      <c r="BC289" s="146">
        <f>IF(AZ289=3,G289,0)</f>
        <v>0</v>
      </c>
      <c r="BD289" s="146">
        <f>IF(AZ289=4,G289,0)</f>
        <v>0</v>
      </c>
      <c r="BE289" s="146">
        <f>IF(AZ289=5,G289,0)</f>
        <v>0</v>
      </c>
      <c r="CA289" s="177">
        <v>3</v>
      </c>
      <c r="CB289" s="177">
        <v>9</v>
      </c>
      <c r="CZ289" s="146">
        <v>0.0029</v>
      </c>
    </row>
    <row r="290" spans="1:15" ht="12.75">
      <c r="A290" s="178"/>
      <c r="B290" s="179"/>
      <c r="C290" s="230" t="s">
        <v>399</v>
      </c>
      <c r="D290" s="231"/>
      <c r="E290" s="231"/>
      <c r="F290" s="231"/>
      <c r="G290" s="232"/>
      <c r="L290" s="180" t="s">
        <v>399</v>
      </c>
      <c r="O290" s="170">
        <v>3</v>
      </c>
    </row>
    <row r="291" spans="1:15" ht="12.75">
      <c r="A291" s="178"/>
      <c r="B291" s="181"/>
      <c r="C291" s="233" t="s">
        <v>420</v>
      </c>
      <c r="D291" s="234"/>
      <c r="E291" s="182">
        <v>3</v>
      </c>
      <c r="F291" s="183"/>
      <c r="G291" s="184"/>
      <c r="M291" s="180" t="s">
        <v>420</v>
      </c>
      <c r="O291" s="170"/>
    </row>
    <row r="292" spans="1:104" ht="12.75">
      <c r="A292" s="171">
        <v>76</v>
      </c>
      <c r="B292" s="172" t="s">
        <v>421</v>
      </c>
      <c r="C292" s="173" t="s">
        <v>422</v>
      </c>
      <c r="D292" s="174" t="s">
        <v>86</v>
      </c>
      <c r="E292" s="175">
        <v>28</v>
      </c>
      <c r="F292" s="175">
        <v>0</v>
      </c>
      <c r="G292" s="176">
        <f>E292*F292</f>
        <v>0</v>
      </c>
      <c r="O292" s="170">
        <v>2</v>
      </c>
      <c r="AA292" s="146">
        <v>3</v>
      </c>
      <c r="AB292" s="146">
        <v>9</v>
      </c>
      <c r="AC292" s="146" t="s">
        <v>421</v>
      </c>
      <c r="AZ292" s="146">
        <v>3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3</v>
      </c>
      <c r="CB292" s="177">
        <v>9</v>
      </c>
      <c r="CZ292" s="146">
        <v>0.0022</v>
      </c>
    </row>
    <row r="293" spans="1:15" ht="12.75">
      <c r="A293" s="178"/>
      <c r="B293" s="179"/>
      <c r="C293" s="230" t="s">
        <v>399</v>
      </c>
      <c r="D293" s="231"/>
      <c r="E293" s="231"/>
      <c r="F293" s="231"/>
      <c r="G293" s="232"/>
      <c r="L293" s="180" t="s">
        <v>399</v>
      </c>
      <c r="O293" s="170">
        <v>3</v>
      </c>
    </row>
    <row r="294" spans="1:15" ht="12.75">
      <c r="A294" s="178"/>
      <c r="B294" s="181"/>
      <c r="C294" s="233" t="s">
        <v>423</v>
      </c>
      <c r="D294" s="234"/>
      <c r="E294" s="182">
        <v>28</v>
      </c>
      <c r="F294" s="183"/>
      <c r="G294" s="184"/>
      <c r="M294" s="180" t="s">
        <v>423</v>
      </c>
      <c r="O294" s="170"/>
    </row>
    <row r="295" spans="1:104" ht="12.75">
      <c r="A295" s="171">
        <v>77</v>
      </c>
      <c r="B295" s="172" t="s">
        <v>424</v>
      </c>
      <c r="C295" s="173" t="s">
        <v>425</v>
      </c>
      <c r="D295" s="174" t="s">
        <v>86</v>
      </c>
      <c r="E295" s="175">
        <v>35</v>
      </c>
      <c r="F295" s="175">
        <v>0</v>
      </c>
      <c r="G295" s="176">
        <f>E295*F295</f>
        <v>0</v>
      </c>
      <c r="O295" s="170">
        <v>2</v>
      </c>
      <c r="AA295" s="146">
        <v>3</v>
      </c>
      <c r="AB295" s="146">
        <v>9</v>
      </c>
      <c r="AC295" s="146" t="s">
        <v>424</v>
      </c>
      <c r="AZ295" s="146">
        <v>3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7">
        <v>3</v>
      </c>
      <c r="CB295" s="177">
        <v>9</v>
      </c>
      <c r="CZ295" s="146">
        <v>0.0045</v>
      </c>
    </row>
    <row r="296" spans="1:15" ht="12.75">
      <c r="A296" s="178"/>
      <c r="B296" s="179"/>
      <c r="C296" s="230" t="s">
        <v>399</v>
      </c>
      <c r="D296" s="231"/>
      <c r="E296" s="231"/>
      <c r="F296" s="231"/>
      <c r="G296" s="232"/>
      <c r="L296" s="180" t="s">
        <v>399</v>
      </c>
      <c r="O296" s="170">
        <v>3</v>
      </c>
    </row>
    <row r="297" spans="1:15" ht="12.75">
      <c r="A297" s="178"/>
      <c r="B297" s="181"/>
      <c r="C297" s="233" t="s">
        <v>426</v>
      </c>
      <c r="D297" s="234"/>
      <c r="E297" s="182">
        <v>5</v>
      </c>
      <c r="F297" s="183"/>
      <c r="G297" s="184"/>
      <c r="M297" s="180" t="s">
        <v>426</v>
      </c>
      <c r="O297" s="170"/>
    </row>
    <row r="298" spans="1:15" ht="12.75">
      <c r="A298" s="178"/>
      <c r="B298" s="181"/>
      <c r="C298" s="233" t="s">
        <v>427</v>
      </c>
      <c r="D298" s="234"/>
      <c r="E298" s="182">
        <v>30</v>
      </c>
      <c r="F298" s="183"/>
      <c r="G298" s="184"/>
      <c r="M298" s="180" t="s">
        <v>427</v>
      </c>
      <c r="O298" s="170"/>
    </row>
    <row r="299" spans="1:104" ht="12.75">
      <c r="A299" s="171">
        <v>78</v>
      </c>
      <c r="B299" s="172" t="s">
        <v>428</v>
      </c>
      <c r="C299" s="173" t="s">
        <v>429</v>
      </c>
      <c r="D299" s="174" t="s">
        <v>86</v>
      </c>
      <c r="E299" s="175">
        <v>6</v>
      </c>
      <c r="F299" s="175">
        <v>0</v>
      </c>
      <c r="G299" s="176">
        <f>E299*F299</f>
        <v>0</v>
      </c>
      <c r="O299" s="170">
        <v>2</v>
      </c>
      <c r="AA299" s="146">
        <v>3</v>
      </c>
      <c r="AB299" s="146">
        <v>9</v>
      </c>
      <c r="AC299" s="146">
        <v>35822001010</v>
      </c>
      <c r="AZ299" s="146">
        <v>3</v>
      </c>
      <c r="BA299" s="146">
        <f>IF(AZ299=1,G299,0)</f>
        <v>0</v>
      </c>
      <c r="BB299" s="146">
        <f>IF(AZ299=2,G299,0)</f>
        <v>0</v>
      </c>
      <c r="BC299" s="146">
        <f>IF(AZ299=3,G299,0)</f>
        <v>0</v>
      </c>
      <c r="BD299" s="146">
        <f>IF(AZ299=4,G299,0)</f>
        <v>0</v>
      </c>
      <c r="BE299" s="146">
        <f>IF(AZ299=5,G299,0)</f>
        <v>0</v>
      </c>
      <c r="CA299" s="177">
        <v>3</v>
      </c>
      <c r="CB299" s="177">
        <v>9</v>
      </c>
      <c r="CZ299" s="146">
        <v>0.00018</v>
      </c>
    </row>
    <row r="300" spans="1:15" ht="12.75">
      <c r="A300" s="178"/>
      <c r="B300" s="179"/>
      <c r="C300" s="230" t="s">
        <v>268</v>
      </c>
      <c r="D300" s="231"/>
      <c r="E300" s="231"/>
      <c r="F300" s="231"/>
      <c r="G300" s="232"/>
      <c r="L300" s="180" t="s">
        <v>268</v>
      </c>
      <c r="O300" s="170">
        <v>3</v>
      </c>
    </row>
    <row r="301" spans="1:104" ht="12.75">
      <c r="A301" s="171">
        <v>79</v>
      </c>
      <c r="B301" s="172" t="s">
        <v>430</v>
      </c>
      <c r="C301" s="173" t="s">
        <v>431</v>
      </c>
      <c r="D301" s="174" t="s">
        <v>86</v>
      </c>
      <c r="E301" s="175">
        <v>23</v>
      </c>
      <c r="F301" s="175">
        <v>0</v>
      </c>
      <c r="G301" s="176">
        <f>E301*F301</f>
        <v>0</v>
      </c>
      <c r="O301" s="170">
        <v>2</v>
      </c>
      <c r="AA301" s="146">
        <v>3</v>
      </c>
      <c r="AB301" s="146">
        <v>9</v>
      </c>
      <c r="AC301" s="146">
        <v>35822001013</v>
      </c>
      <c r="AZ301" s="146">
        <v>3</v>
      </c>
      <c r="BA301" s="146">
        <f>IF(AZ301=1,G301,0)</f>
        <v>0</v>
      </c>
      <c r="BB301" s="146">
        <f>IF(AZ301=2,G301,0)</f>
        <v>0</v>
      </c>
      <c r="BC301" s="146">
        <f>IF(AZ301=3,G301,0)</f>
        <v>0</v>
      </c>
      <c r="BD301" s="146">
        <f>IF(AZ301=4,G301,0)</f>
        <v>0</v>
      </c>
      <c r="BE301" s="146">
        <f>IF(AZ301=5,G301,0)</f>
        <v>0</v>
      </c>
      <c r="CA301" s="177">
        <v>3</v>
      </c>
      <c r="CB301" s="177">
        <v>9</v>
      </c>
      <c r="CZ301" s="146">
        <v>0.00018</v>
      </c>
    </row>
    <row r="302" spans="1:15" ht="12.75">
      <c r="A302" s="178"/>
      <c r="B302" s="181"/>
      <c r="C302" s="233" t="s">
        <v>432</v>
      </c>
      <c r="D302" s="234"/>
      <c r="E302" s="182">
        <v>10</v>
      </c>
      <c r="F302" s="183"/>
      <c r="G302" s="184"/>
      <c r="M302" s="180" t="s">
        <v>432</v>
      </c>
      <c r="O302" s="170"/>
    </row>
    <row r="303" spans="1:15" ht="12.75">
      <c r="A303" s="178"/>
      <c r="B303" s="181"/>
      <c r="C303" s="233" t="s">
        <v>433</v>
      </c>
      <c r="D303" s="234"/>
      <c r="E303" s="182">
        <v>3</v>
      </c>
      <c r="F303" s="183"/>
      <c r="G303" s="184"/>
      <c r="M303" s="180" t="s">
        <v>433</v>
      </c>
      <c r="O303" s="170"/>
    </row>
    <row r="304" spans="1:15" ht="12.75">
      <c r="A304" s="178"/>
      <c r="B304" s="181"/>
      <c r="C304" s="233" t="s">
        <v>109</v>
      </c>
      <c r="D304" s="234"/>
      <c r="E304" s="182">
        <v>10</v>
      </c>
      <c r="F304" s="183"/>
      <c r="G304" s="184"/>
      <c r="M304" s="180" t="s">
        <v>109</v>
      </c>
      <c r="O304" s="170"/>
    </row>
    <row r="305" spans="1:104" ht="12.75">
      <c r="A305" s="171">
        <v>80</v>
      </c>
      <c r="B305" s="172" t="s">
        <v>434</v>
      </c>
      <c r="C305" s="173" t="s">
        <v>435</v>
      </c>
      <c r="D305" s="174" t="s">
        <v>86</v>
      </c>
      <c r="E305" s="175">
        <v>70</v>
      </c>
      <c r="F305" s="175">
        <v>0</v>
      </c>
      <c r="G305" s="176">
        <f>E305*F305</f>
        <v>0</v>
      </c>
      <c r="O305" s="170">
        <v>2</v>
      </c>
      <c r="AA305" s="146">
        <v>3</v>
      </c>
      <c r="AB305" s="146">
        <v>9</v>
      </c>
      <c r="AC305" s="146">
        <v>35822001015</v>
      </c>
      <c r="AZ305" s="146">
        <v>3</v>
      </c>
      <c r="BA305" s="146">
        <f>IF(AZ305=1,G305,0)</f>
        <v>0</v>
      </c>
      <c r="BB305" s="146">
        <f>IF(AZ305=2,G305,0)</f>
        <v>0</v>
      </c>
      <c r="BC305" s="146">
        <f>IF(AZ305=3,G305,0)</f>
        <v>0</v>
      </c>
      <c r="BD305" s="146">
        <f>IF(AZ305=4,G305,0)</f>
        <v>0</v>
      </c>
      <c r="BE305" s="146">
        <f>IF(AZ305=5,G305,0)</f>
        <v>0</v>
      </c>
      <c r="CA305" s="177">
        <v>3</v>
      </c>
      <c r="CB305" s="177">
        <v>9</v>
      </c>
      <c r="CZ305" s="146">
        <v>0.00018</v>
      </c>
    </row>
    <row r="306" spans="1:15" ht="12.75">
      <c r="A306" s="178"/>
      <c r="B306" s="181"/>
      <c r="C306" s="233" t="s">
        <v>436</v>
      </c>
      <c r="D306" s="234"/>
      <c r="E306" s="182">
        <v>60</v>
      </c>
      <c r="F306" s="183"/>
      <c r="G306" s="184"/>
      <c r="M306" s="180" t="s">
        <v>436</v>
      </c>
      <c r="O306" s="170"/>
    </row>
    <row r="307" spans="1:15" ht="12.75">
      <c r="A307" s="178"/>
      <c r="B307" s="181"/>
      <c r="C307" s="233" t="s">
        <v>394</v>
      </c>
      <c r="D307" s="234"/>
      <c r="E307" s="182">
        <v>6</v>
      </c>
      <c r="F307" s="183"/>
      <c r="G307" s="184"/>
      <c r="M307" s="180" t="s">
        <v>394</v>
      </c>
      <c r="O307" s="170"/>
    </row>
    <row r="308" spans="1:15" ht="12.75">
      <c r="A308" s="178"/>
      <c r="B308" s="181"/>
      <c r="C308" s="233" t="s">
        <v>437</v>
      </c>
      <c r="D308" s="234"/>
      <c r="E308" s="182">
        <v>4</v>
      </c>
      <c r="F308" s="183"/>
      <c r="G308" s="184"/>
      <c r="M308" s="180" t="s">
        <v>437</v>
      </c>
      <c r="O308" s="170"/>
    </row>
    <row r="309" spans="1:104" ht="12.75">
      <c r="A309" s="171">
        <v>81</v>
      </c>
      <c r="B309" s="172" t="s">
        <v>438</v>
      </c>
      <c r="C309" s="173" t="s">
        <v>439</v>
      </c>
      <c r="D309" s="174" t="s">
        <v>86</v>
      </c>
      <c r="E309" s="175">
        <v>1</v>
      </c>
      <c r="F309" s="175">
        <v>0</v>
      </c>
      <c r="G309" s="176">
        <f>E309*F309</f>
        <v>0</v>
      </c>
      <c r="O309" s="170">
        <v>2</v>
      </c>
      <c r="AA309" s="146">
        <v>3</v>
      </c>
      <c r="AB309" s="146">
        <v>9</v>
      </c>
      <c r="AC309" s="146">
        <v>35822002313</v>
      </c>
      <c r="AZ309" s="146">
        <v>3</v>
      </c>
      <c r="BA309" s="146">
        <f>IF(AZ309=1,G309,0)</f>
        <v>0</v>
      </c>
      <c r="BB309" s="146">
        <f>IF(AZ309=2,G309,0)</f>
        <v>0</v>
      </c>
      <c r="BC309" s="146">
        <f>IF(AZ309=3,G309,0)</f>
        <v>0</v>
      </c>
      <c r="BD309" s="146">
        <f>IF(AZ309=4,G309,0)</f>
        <v>0</v>
      </c>
      <c r="BE309" s="146">
        <f>IF(AZ309=5,G309,0)</f>
        <v>0</v>
      </c>
      <c r="CA309" s="177">
        <v>3</v>
      </c>
      <c r="CB309" s="177">
        <v>9</v>
      </c>
      <c r="CZ309" s="146">
        <v>0.0005</v>
      </c>
    </row>
    <row r="310" spans="1:15" ht="12.75">
      <c r="A310" s="178"/>
      <c r="B310" s="179"/>
      <c r="C310" s="230" t="s">
        <v>440</v>
      </c>
      <c r="D310" s="231"/>
      <c r="E310" s="231"/>
      <c r="F310" s="231"/>
      <c r="G310" s="232"/>
      <c r="L310" s="180" t="s">
        <v>440</v>
      </c>
      <c r="O310" s="170">
        <v>3</v>
      </c>
    </row>
    <row r="311" spans="1:104" ht="12.75">
      <c r="A311" s="171">
        <v>82</v>
      </c>
      <c r="B311" s="172" t="s">
        <v>441</v>
      </c>
      <c r="C311" s="173" t="s">
        <v>442</v>
      </c>
      <c r="D311" s="174" t="s">
        <v>86</v>
      </c>
      <c r="E311" s="175">
        <v>2</v>
      </c>
      <c r="F311" s="175">
        <v>0</v>
      </c>
      <c r="G311" s="176">
        <f>E311*F311</f>
        <v>0</v>
      </c>
      <c r="O311" s="170">
        <v>2</v>
      </c>
      <c r="AA311" s="146">
        <v>3</v>
      </c>
      <c r="AB311" s="146">
        <v>9</v>
      </c>
      <c r="AC311" s="146">
        <v>35822002315</v>
      </c>
      <c r="AZ311" s="146">
        <v>3</v>
      </c>
      <c r="BA311" s="146">
        <f>IF(AZ311=1,G311,0)</f>
        <v>0</v>
      </c>
      <c r="BB311" s="146">
        <f>IF(AZ311=2,G311,0)</f>
        <v>0</v>
      </c>
      <c r="BC311" s="146">
        <f>IF(AZ311=3,G311,0)</f>
        <v>0</v>
      </c>
      <c r="BD311" s="146">
        <f>IF(AZ311=4,G311,0)</f>
        <v>0</v>
      </c>
      <c r="BE311" s="146">
        <f>IF(AZ311=5,G311,0)</f>
        <v>0</v>
      </c>
      <c r="CA311" s="177">
        <v>3</v>
      </c>
      <c r="CB311" s="177">
        <v>9</v>
      </c>
      <c r="CZ311" s="146">
        <v>0.0005</v>
      </c>
    </row>
    <row r="312" spans="1:15" ht="12.75">
      <c r="A312" s="178"/>
      <c r="B312" s="181"/>
      <c r="C312" s="233" t="s">
        <v>249</v>
      </c>
      <c r="D312" s="234"/>
      <c r="E312" s="182">
        <v>1</v>
      </c>
      <c r="F312" s="183"/>
      <c r="G312" s="184"/>
      <c r="M312" s="180" t="s">
        <v>249</v>
      </c>
      <c r="O312" s="170"/>
    </row>
    <row r="313" spans="1:15" ht="12.75">
      <c r="A313" s="178"/>
      <c r="B313" s="181"/>
      <c r="C313" s="233" t="s">
        <v>443</v>
      </c>
      <c r="D313" s="234"/>
      <c r="E313" s="182">
        <v>1</v>
      </c>
      <c r="F313" s="183"/>
      <c r="G313" s="184"/>
      <c r="M313" s="180" t="s">
        <v>443</v>
      </c>
      <c r="O313" s="170"/>
    </row>
    <row r="314" spans="1:104" ht="12.75">
      <c r="A314" s="171">
        <v>83</v>
      </c>
      <c r="B314" s="172" t="s">
        <v>444</v>
      </c>
      <c r="C314" s="173" t="s">
        <v>445</v>
      </c>
      <c r="D314" s="174" t="s">
        <v>86</v>
      </c>
      <c r="E314" s="175">
        <v>2</v>
      </c>
      <c r="F314" s="175">
        <v>0</v>
      </c>
      <c r="G314" s="176">
        <f>E314*F314</f>
        <v>0</v>
      </c>
      <c r="O314" s="170">
        <v>2</v>
      </c>
      <c r="AA314" s="146">
        <v>3</v>
      </c>
      <c r="AB314" s="146">
        <v>9</v>
      </c>
      <c r="AC314" s="146">
        <v>35822002316</v>
      </c>
      <c r="AZ314" s="146">
        <v>3</v>
      </c>
      <c r="BA314" s="146">
        <f>IF(AZ314=1,G314,0)</f>
        <v>0</v>
      </c>
      <c r="BB314" s="146">
        <f>IF(AZ314=2,G314,0)</f>
        <v>0</v>
      </c>
      <c r="BC314" s="146">
        <f>IF(AZ314=3,G314,0)</f>
        <v>0</v>
      </c>
      <c r="BD314" s="146">
        <f>IF(AZ314=4,G314,0)</f>
        <v>0</v>
      </c>
      <c r="BE314" s="146">
        <f>IF(AZ314=5,G314,0)</f>
        <v>0</v>
      </c>
      <c r="CA314" s="177">
        <v>3</v>
      </c>
      <c r="CB314" s="177">
        <v>9</v>
      </c>
      <c r="CZ314" s="146">
        <v>0.0005</v>
      </c>
    </row>
    <row r="315" spans="1:15" ht="12.75">
      <c r="A315" s="178"/>
      <c r="B315" s="179"/>
      <c r="C315" s="230" t="s">
        <v>446</v>
      </c>
      <c r="D315" s="231"/>
      <c r="E315" s="231"/>
      <c r="F315" s="231"/>
      <c r="G315" s="232"/>
      <c r="L315" s="180" t="s">
        <v>446</v>
      </c>
      <c r="O315" s="170">
        <v>3</v>
      </c>
    </row>
    <row r="316" spans="1:104" ht="12.75">
      <c r="A316" s="171">
        <v>84</v>
      </c>
      <c r="B316" s="172" t="s">
        <v>447</v>
      </c>
      <c r="C316" s="173" t="s">
        <v>448</v>
      </c>
      <c r="D316" s="174" t="s">
        <v>86</v>
      </c>
      <c r="E316" s="175">
        <v>1</v>
      </c>
      <c r="F316" s="175">
        <v>0</v>
      </c>
      <c r="G316" s="176">
        <f>E316*F316</f>
        <v>0</v>
      </c>
      <c r="O316" s="170">
        <v>2</v>
      </c>
      <c r="AA316" s="146">
        <v>3</v>
      </c>
      <c r="AB316" s="146">
        <v>9</v>
      </c>
      <c r="AC316" s="146">
        <v>35822002317</v>
      </c>
      <c r="AZ316" s="146">
        <v>3</v>
      </c>
      <c r="BA316" s="146">
        <f>IF(AZ316=1,G316,0)</f>
        <v>0</v>
      </c>
      <c r="BB316" s="146">
        <f>IF(AZ316=2,G316,0)</f>
        <v>0</v>
      </c>
      <c r="BC316" s="146">
        <f>IF(AZ316=3,G316,0)</f>
        <v>0</v>
      </c>
      <c r="BD316" s="146">
        <f>IF(AZ316=4,G316,0)</f>
        <v>0</v>
      </c>
      <c r="BE316" s="146">
        <f>IF(AZ316=5,G316,0)</f>
        <v>0</v>
      </c>
      <c r="CA316" s="177">
        <v>3</v>
      </c>
      <c r="CB316" s="177">
        <v>9</v>
      </c>
      <c r="CZ316" s="146">
        <v>0.0005</v>
      </c>
    </row>
    <row r="317" spans="1:15" ht="12.75">
      <c r="A317" s="178"/>
      <c r="B317" s="179"/>
      <c r="C317" s="230" t="s">
        <v>446</v>
      </c>
      <c r="D317" s="231"/>
      <c r="E317" s="231"/>
      <c r="F317" s="231"/>
      <c r="G317" s="232"/>
      <c r="L317" s="180" t="s">
        <v>446</v>
      </c>
      <c r="O317" s="170">
        <v>3</v>
      </c>
    </row>
    <row r="318" spans="1:104" ht="12.75">
      <c r="A318" s="171">
        <v>85</v>
      </c>
      <c r="B318" s="172" t="s">
        <v>449</v>
      </c>
      <c r="C318" s="173" t="s">
        <v>450</v>
      </c>
      <c r="D318" s="174" t="s">
        <v>86</v>
      </c>
      <c r="E318" s="175">
        <v>3</v>
      </c>
      <c r="F318" s="175">
        <v>0</v>
      </c>
      <c r="G318" s="176">
        <f>E318*F318</f>
        <v>0</v>
      </c>
      <c r="O318" s="170">
        <v>2</v>
      </c>
      <c r="AA318" s="146">
        <v>3</v>
      </c>
      <c r="AB318" s="146">
        <v>9</v>
      </c>
      <c r="AC318" s="146">
        <v>35824716</v>
      </c>
      <c r="AZ318" s="146">
        <v>3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7">
        <v>3</v>
      </c>
      <c r="CB318" s="177">
        <v>9</v>
      </c>
      <c r="CZ318" s="146">
        <v>0</v>
      </c>
    </row>
    <row r="319" spans="1:15" ht="12.75">
      <c r="A319" s="178"/>
      <c r="B319" s="179"/>
      <c r="C319" s="230" t="s">
        <v>451</v>
      </c>
      <c r="D319" s="231"/>
      <c r="E319" s="231"/>
      <c r="F319" s="231"/>
      <c r="G319" s="232"/>
      <c r="L319" s="180" t="s">
        <v>451</v>
      </c>
      <c r="O319" s="170">
        <v>3</v>
      </c>
    </row>
    <row r="320" spans="1:104" ht="12.75">
      <c r="A320" s="171">
        <v>86</v>
      </c>
      <c r="B320" s="172" t="s">
        <v>452</v>
      </c>
      <c r="C320" s="173" t="s">
        <v>453</v>
      </c>
      <c r="D320" s="174" t="s">
        <v>86</v>
      </c>
      <c r="E320" s="175">
        <v>9</v>
      </c>
      <c r="F320" s="175">
        <v>0</v>
      </c>
      <c r="G320" s="176">
        <f>E320*F320</f>
        <v>0</v>
      </c>
      <c r="O320" s="170">
        <v>2</v>
      </c>
      <c r="AA320" s="146">
        <v>3</v>
      </c>
      <c r="AB320" s="146">
        <v>9</v>
      </c>
      <c r="AC320" s="146">
        <v>35824717</v>
      </c>
      <c r="AZ320" s="146">
        <v>3</v>
      </c>
      <c r="BA320" s="146">
        <f>IF(AZ320=1,G320,0)</f>
        <v>0</v>
      </c>
      <c r="BB320" s="146">
        <f>IF(AZ320=2,G320,0)</f>
        <v>0</v>
      </c>
      <c r="BC320" s="146">
        <f>IF(AZ320=3,G320,0)</f>
        <v>0</v>
      </c>
      <c r="BD320" s="146">
        <f>IF(AZ320=4,G320,0)</f>
        <v>0</v>
      </c>
      <c r="BE320" s="146">
        <f>IF(AZ320=5,G320,0)</f>
        <v>0</v>
      </c>
      <c r="CA320" s="177">
        <v>3</v>
      </c>
      <c r="CB320" s="177">
        <v>9</v>
      </c>
      <c r="CZ320" s="146">
        <v>0</v>
      </c>
    </row>
    <row r="321" spans="1:15" ht="12.75">
      <c r="A321" s="178"/>
      <c r="B321" s="181"/>
      <c r="C321" s="233" t="s">
        <v>394</v>
      </c>
      <c r="D321" s="234"/>
      <c r="E321" s="182">
        <v>6</v>
      </c>
      <c r="F321" s="183"/>
      <c r="G321" s="184"/>
      <c r="M321" s="180" t="s">
        <v>394</v>
      </c>
      <c r="O321" s="170"/>
    </row>
    <row r="322" spans="1:15" ht="12.75">
      <c r="A322" s="178"/>
      <c r="B322" s="181"/>
      <c r="C322" s="233" t="s">
        <v>433</v>
      </c>
      <c r="D322" s="234"/>
      <c r="E322" s="182">
        <v>3</v>
      </c>
      <c r="F322" s="183"/>
      <c r="G322" s="184"/>
      <c r="M322" s="180" t="s">
        <v>433</v>
      </c>
      <c r="O322" s="170"/>
    </row>
    <row r="323" spans="1:104" ht="12.75">
      <c r="A323" s="171">
        <v>87</v>
      </c>
      <c r="B323" s="172" t="s">
        <v>454</v>
      </c>
      <c r="C323" s="173" t="s">
        <v>455</v>
      </c>
      <c r="D323" s="174" t="s">
        <v>86</v>
      </c>
      <c r="E323" s="175">
        <v>3</v>
      </c>
      <c r="F323" s="175">
        <v>0</v>
      </c>
      <c r="G323" s="176">
        <f>E323*F323</f>
        <v>0</v>
      </c>
      <c r="O323" s="170">
        <v>2</v>
      </c>
      <c r="AA323" s="146">
        <v>3</v>
      </c>
      <c r="AB323" s="146">
        <v>9</v>
      </c>
      <c r="AC323" s="146">
        <v>35824718</v>
      </c>
      <c r="AZ323" s="146">
        <v>3</v>
      </c>
      <c r="BA323" s="146">
        <f>IF(AZ323=1,G323,0)</f>
        <v>0</v>
      </c>
      <c r="BB323" s="146">
        <f>IF(AZ323=2,G323,0)</f>
        <v>0</v>
      </c>
      <c r="BC323" s="146">
        <f>IF(AZ323=3,G323,0)</f>
        <v>0</v>
      </c>
      <c r="BD323" s="146">
        <f>IF(AZ323=4,G323,0)</f>
        <v>0</v>
      </c>
      <c r="BE323" s="146">
        <f>IF(AZ323=5,G323,0)</f>
        <v>0</v>
      </c>
      <c r="CA323" s="177">
        <v>3</v>
      </c>
      <c r="CB323" s="177">
        <v>9</v>
      </c>
      <c r="CZ323" s="146">
        <v>0</v>
      </c>
    </row>
    <row r="324" spans="1:15" ht="12.75">
      <c r="A324" s="178"/>
      <c r="B324" s="179"/>
      <c r="C324" s="230" t="s">
        <v>451</v>
      </c>
      <c r="D324" s="231"/>
      <c r="E324" s="231"/>
      <c r="F324" s="231"/>
      <c r="G324" s="232"/>
      <c r="L324" s="180" t="s">
        <v>451</v>
      </c>
      <c r="O324" s="170">
        <v>3</v>
      </c>
    </row>
    <row r="325" spans="1:104" ht="12.75">
      <c r="A325" s="171">
        <v>88</v>
      </c>
      <c r="B325" s="172" t="s">
        <v>456</v>
      </c>
      <c r="C325" s="173" t="s">
        <v>457</v>
      </c>
      <c r="D325" s="174" t="s">
        <v>86</v>
      </c>
      <c r="E325" s="175">
        <v>5</v>
      </c>
      <c r="F325" s="175">
        <v>0</v>
      </c>
      <c r="G325" s="176">
        <f>E325*F325</f>
        <v>0</v>
      </c>
      <c r="O325" s="170">
        <v>2</v>
      </c>
      <c r="AA325" s="146">
        <v>3</v>
      </c>
      <c r="AB325" s="146">
        <v>9</v>
      </c>
      <c r="AC325" s="146">
        <v>35824756</v>
      </c>
      <c r="AZ325" s="146">
        <v>3</v>
      </c>
      <c r="BA325" s="146">
        <f>IF(AZ325=1,G325,0)</f>
        <v>0</v>
      </c>
      <c r="BB325" s="146">
        <f>IF(AZ325=2,G325,0)</f>
        <v>0</v>
      </c>
      <c r="BC325" s="146">
        <f>IF(AZ325=3,G325,0)</f>
        <v>0</v>
      </c>
      <c r="BD325" s="146">
        <f>IF(AZ325=4,G325,0)</f>
        <v>0</v>
      </c>
      <c r="BE325" s="146">
        <f>IF(AZ325=5,G325,0)</f>
        <v>0</v>
      </c>
      <c r="CA325" s="177">
        <v>3</v>
      </c>
      <c r="CB325" s="177">
        <v>9</v>
      </c>
      <c r="CZ325" s="146">
        <v>0</v>
      </c>
    </row>
    <row r="326" spans="1:15" ht="12.75">
      <c r="A326" s="178"/>
      <c r="B326" s="181"/>
      <c r="C326" s="233" t="s">
        <v>257</v>
      </c>
      <c r="D326" s="234"/>
      <c r="E326" s="182">
        <v>4</v>
      </c>
      <c r="F326" s="183"/>
      <c r="G326" s="184"/>
      <c r="M326" s="180" t="s">
        <v>257</v>
      </c>
      <c r="O326" s="170"/>
    </row>
    <row r="327" spans="1:15" ht="12.75">
      <c r="A327" s="178"/>
      <c r="B327" s="181"/>
      <c r="C327" s="233" t="s">
        <v>110</v>
      </c>
      <c r="D327" s="234"/>
      <c r="E327" s="182">
        <v>1</v>
      </c>
      <c r="F327" s="183"/>
      <c r="G327" s="184"/>
      <c r="M327" s="180" t="s">
        <v>110</v>
      </c>
      <c r="O327" s="170"/>
    </row>
    <row r="328" spans="1:104" ht="12.75">
      <c r="A328" s="171">
        <v>89</v>
      </c>
      <c r="B328" s="172" t="s">
        <v>458</v>
      </c>
      <c r="C328" s="173" t="s">
        <v>459</v>
      </c>
      <c r="D328" s="174" t="s">
        <v>86</v>
      </c>
      <c r="E328" s="175">
        <v>1</v>
      </c>
      <c r="F328" s="175">
        <v>0</v>
      </c>
      <c r="G328" s="176">
        <f>E328*F328</f>
        <v>0</v>
      </c>
      <c r="O328" s="170">
        <v>2</v>
      </c>
      <c r="AA328" s="146">
        <v>3</v>
      </c>
      <c r="AB328" s="146">
        <v>9</v>
      </c>
      <c r="AC328" s="146" t="s">
        <v>458</v>
      </c>
      <c r="AZ328" s="146">
        <v>3</v>
      </c>
      <c r="BA328" s="146">
        <f>IF(AZ328=1,G328,0)</f>
        <v>0</v>
      </c>
      <c r="BB328" s="146">
        <f>IF(AZ328=2,G328,0)</f>
        <v>0</v>
      </c>
      <c r="BC328" s="146">
        <f>IF(AZ328=3,G328,0)</f>
        <v>0</v>
      </c>
      <c r="BD328" s="146">
        <f>IF(AZ328=4,G328,0)</f>
        <v>0</v>
      </c>
      <c r="BE328" s="146">
        <f>IF(AZ328=5,G328,0)</f>
        <v>0</v>
      </c>
      <c r="CA328" s="177">
        <v>3</v>
      </c>
      <c r="CB328" s="177">
        <v>9</v>
      </c>
      <c r="CZ328" s="146">
        <v>0.00046</v>
      </c>
    </row>
    <row r="329" spans="1:104" ht="12.75">
      <c r="A329" s="171">
        <v>90</v>
      </c>
      <c r="B329" s="172" t="s">
        <v>460</v>
      </c>
      <c r="C329" s="173" t="s">
        <v>461</v>
      </c>
      <c r="D329" s="174" t="s">
        <v>86</v>
      </c>
      <c r="E329" s="175">
        <v>1</v>
      </c>
      <c r="F329" s="175">
        <v>0</v>
      </c>
      <c r="G329" s="176">
        <f>E329*F329</f>
        <v>0</v>
      </c>
      <c r="O329" s="170">
        <v>2</v>
      </c>
      <c r="AA329" s="146">
        <v>3</v>
      </c>
      <c r="AB329" s="146">
        <v>9</v>
      </c>
      <c r="AC329" s="146" t="s">
        <v>460</v>
      </c>
      <c r="AZ329" s="146">
        <v>3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7">
        <v>3</v>
      </c>
      <c r="CB329" s="177">
        <v>9</v>
      </c>
      <c r="CZ329" s="146">
        <v>0.00024</v>
      </c>
    </row>
    <row r="330" spans="1:57" ht="12.75">
      <c r="A330" s="185"/>
      <c r="B330" s="186" t="s">
        <v>73</v>
      </c>
      <c r="C330" s="187" t="str">
        <f>CONCATENATE(B61," ",C61)</f>
        <v>M21 Elektromontáže</v>
      </c>
      <c r="D330" s="188"/>
      <c r="E330" s="189"/>
      <c r="F330" s="190"/>
      <c r="G330" s="191">
        <f>SUM(G61:G329)</f>
        <v>0</v>
      </c>
      <c r="O330" s="170">
        <v>4</v>
      </c>
      <c r="BA330" s="192">
        <f>SUM(BA61:BA329)</f>
        <v>0</v>
      </c>
      <c r="BB330" s="192">
        <f>SUM(BB61:BB329)</f>
        <v>0</v>
      </c>
      <c r="BC330" s="192">
        <f>SUM(BC61:BC329)</f>
        <v>0</v>
      </c>
      <c r="BD330" s="192">
        <f>SUM(BD61:BD329)</f>
        <v>0</v>
      </c>
      <c r="BE330" s="192">
        <f>SUM(BE61:BE329)</f>
        <v>0</v>
      </c>
    </row>
    <row r="331" ht="12.75">
      <c r="E331" s="146"/>
    </row>
    <row r="332" ht="12.75">
      <c r="E332" s="146"/>
    </row>
    <row r="333" ht="12.75">
      <c r="E333" s="146"/>
    </row>
    <row r="334" ht="12.75">
      <c r="E334" s="146"/>
    </row>
    <row r="335" ht="12.75">
      <c r="E335" s="146"/>
    </row>
    <row r="336" ht="12.75">
      <c r="E336" s="146"/>
    </row>
    <row r="337" ht="12.75">
      <c r="E337" s="146"/>
    </row>
    <row r="338" ht="12.75">
      <c r="E338" s="146"/>
    </row>
    <row r="339" ht="12.75">
      <c r="E339" s="146"/>
    </row>
    <row r="340" ht="12.75">
      <c r="E340" s="146"/>
    </row>
    <row r="341" ht="12.75">
      <c r="E341" s="146"/>
    </row>
    <row r="342" ht="12.75">
      <c r="E342" s="146"/>
    </row>
    <row r="343" ht="12.75">
      <c r="E343" s="146"/>
    </row>
    <row r="344" ht="12.75">
      <c r="E344" s="146"/>
    </row>
    <row r="345" ht="12.75">
      <c r="E345" s="146"/>
    </row>
    <row r="346" ht="12.75">
      <c r="E346" s="146"/>
    </row>
    <row r="347" ht="12.75">
      <c r="E347" s="146"/>
    </row>
    <row r="348" ht="12.75">
      <c r="E348" s="146"/>
    </row>
    <row r="349" ht="12.75">
      <c r="E349" s="146"/>
    </row>
    <row r="350" ht="12.75">
      <c r="E350" s="146"/>
    </row>
    <row r="351" ht="12.75">
      <c r="E351" s="146"/>
    </row>
    <row r="352" ht="12.75">
      <c r="E352" s="146"/>
    </row>
    <row r="353" ht="12.75">
      <c r="E353" s="146"/>
    </row>
    <row r="354" spans="1:7" ht="12.75">
      <c r="A354" s="193"/>
      <c r="B354" s="193"/>
      <c r="C354" s="193"/>
      <c r="D354" s="193"/>
      <c r="E354" s="193"/>
      <c r="F354" s="193"/>
      <c r="G354" s="193"/>
    </row>
    <row r="355" spans="1:7" ht="12.75">
      <c r="A355" s="193"/>
      <c r="B355" s="193"/>
      <c r="C355" s="193"/>
      <c r="D355" s="193"/>
      <c r="E355" s="193"/>
      <c r="F355" s="193"/>
      <c r="G355" s="193"/>
    </row>
    <row r="356" spans="1:7" ht="12.75">
      <c r="A356" s="193"/>
      <c r="B356" s="193"/>
      <c r="C356" s="193"/>
      <c r="D356" s="193"/>
      <c r="E356" s="193"/>
      <c r="F356" s="193"/>
      <c r="G356" s="193"/>
    </row>
    <row r="357" spans="1:7" ht="12.75">
      <c r="A357" s="193"/>
      <c r="B357" s="193"/>
      <c r="C357" s="193"/>
      <c r="D357" s="193"/>
      <c r="E357" s="193"/>
      <c r="F357" s="193"/>
      <c r="G357" s="193"/>
    </row>
    <row r="358" ht="12.75">
      <c r="E358" s="146"/>
    </row>
    <row r="359" ht="12.75">
      <c r="E359" s="146"/>
    </row>
    <row r="360" ht="12.75">
      <c r="E360" s="146"/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ht="12.75">
      <c r="E365" s="146"/>
    </row>
    <row r="366" ht="12.75">
      <c r="E366" s="146"/>
    </row>
    <row r="367" ht="12.75">
      <c r="E367" s="146"/>
    </row>
    <row r="368" ht="12.75">
      <c r="E368" s="146"/>
    </row>
    <row r="369" ht="12.75">
      <c r="E369" s="146"/>
    </row>
    <row r="370" ht="12.75">
      <c r="E370" s="146"/>
    </row>
    <row r="371" ht="12.75">
      <c r="E371" s="146"/>
    </row>
    <row r="372" ht="12.75">
      <c r="E372" s="146"/>
    </row>
    <row r="373" ht="12.75">
      <c r="E373" s="146"/>
    </row>
    <row r="374" ht="12.75">
      <c r="E374" s="146"/>
    </row>
    <row r="375" ht="12.75">
      <c r="E375" s="146"/>
    </row>
    <row r="376" ht="12.75">
      <c r="E376" s="146"/>
    </row>
    <row r="377" ht="12.75">
      <c r="E377" s="146"/>
    </row>
    <row r="378" ht="12.75">
      <c r="E378" s="146"/>
    </row>
    <row r="379" ht="12.75">
      <c r="E379" s="146"/>
    </row>
    <row r="380" ht="12.75">
      <c r="E380" s="146"/>
    </row>
    <row r="381" ht="12.75">
      <c r="E381" s="146"/>
    </row>
    <row r="382" ht="12.75">
      <c r="E382" s="146"/>
    </row>
    <row r="383" ht="12.75">
      <c r="E383" s="146"/>
    </row>
    <row r="384" ht="12.75">
      <c r="E384" s="146"/>
    </row>
    <row r="385" ht="12.75">
      <c r="E385" s="146"/>
    </row>
    <row r="386" ht="12.75">
      <c r="E386" s="146"/>
    </row>
    <row r="387" ht="12.75">
      <c r="E387" s="146"/>
    </row>
    <row r="388" ht="12.75">
      <c r="E388" s="146"/>
    </row>
    <row r="389" spans="1:2" ht="12.75">
      <c r="A389" s="194"/>
      <c r="B389" s="194"/>
    </row>
    <row r="390" spans="1:7" ht="12.75">
      <c r="A390" s="193"/>
      <c r="B390" s="193"/>
      <c r="C390" s="196"/>
      <c r="D390" s="196"/>
      <c r="E390" s="197"/>
      <c r="F390" s="196"/>
      <c r="G390" s="198"/>
    </row>
    <row r="391" spans="1:7" ht="12.75">
      <c r="A391" s="199"/>
      <c r="B391" s="199"/>
      <c r="C391" s="193"/>
      <c r="D391" s="193"/>
      <c r="E391" s="200"/>
      <c r="F391" s="193"/>
      <c r="G391" s="193"/>
    </row>
    <row r="392" spans="1:7" ht="12.75">
      <c r="A392" s="193"/>
      <c r="B392" s="193"/>
      <c r="C392" s="193"/>
      <c r="D392" s="193"/>
      <c r="E392" s="200"/>
      <c r="F392" s="193"/>
      <c r="G392" s="193"/>
    </row>
    <row r="393" spans="1:7" ht="12.75">
      <c r="A393" s="193"/>
      <c r="B393" s="193"/>
      <c r="C393" s="193"/>
      <c r="D393" s="193"/>
      <c r="E393" s="200"/>
      <c r="F393" s="193"/>
      <c r="G393" s="193"/>
    </row>
    <row r="394" spans="1:7" ht="12.75">
      <c r="A394" s="193"/>
      <c r="B394" s="193"/>
      <c r="C394" s="193"/>
      <c r="D394" s="193"/>
      <c r="E394" s="200"/>
      <c r="F394" s="193"/>
      <c r="G394" s="193"/>
    </row>
    <row r="395" spans="1:7" ht="12.75">
      <c r="A395" s="193"/>
      <c r="B395" s="193"/>
      <c r="C395" s="193"/>
      <c r="D395" s="193"/>
      <c r="E395" s="200"/>
      <c r="F395" s="193"/>
      <c r="G395" s="193"/>
    </row>
    <row r="396" spans="1:7" ht="12.75">
      <c r="A396" s="193"/>
      <c r="B396" s="193"/>
      <c r="C396" s="193"/>
      <c r="D396" s="193"/>
      <c r="E396" s="200"/>
      <c r="F396" s="193"/>
      <c r="G396" s="193"/>
    </row>
    <row r="397" spans="1:7" ht="12.75">
      <c r="A397" s="193"/>
      <c r="B397" s="193"/>
      <c r="C397" s="193"/>
      <c r="D397" s="193"/>
      <c r="E397" s="200"/>
      <c r="F397" s="193"/>
      <c r="G397" s="193"/>
    </row>
    <row r="398" spans="1:7" ht="12.75">
      <c r="A398" s="193"/>
      <c r="B398" s="193"/>
      <c r="C398" s="193"/>
      <c r="D398" s="193"/>
      <c r="E398" s="200"/>
      <c r="F398" s="193"/>
      <c r="G398" s="193"/>
    </row>
    <row r="399" spans="1:7" ht="12.75">
      <c r="A399" s="193"/>
      <c r="B399" s="193"/>
      <c r="C399" s="193"/>
      <c r="D399" s="193"/>
      <c r="E399" s="200"/>
      <c r="F399" s="193"/>
      <c r="G399" s="193"/>
    </row>
    <row r="400" spans="1:7" ht="12.75">
      <c r="A400" s="193"/>
      <c r="B400" s="193"/>
      <c r="C400" s="193"/>
      <c r="D400" s="193"/>
      <c r="E400" s="200"/>
      <c r="F400" s="193"/>
      <c r="G400" s="193"/>
    </row>
    <row r="401" spans="1:7" ht="12.75">
      <c r="A401" s="193"/>
      <c r="B401" s="193"/>
      <c r="C401" s="193"/>
      <c r="D401" s="193"/>
      <c r="E401" s="200"/>
      <c r="F401" s="193"/>
      <c r="G401" s="193"/>
    </row>
    <row r="402" spans="1:7" ht="12.75">
      <c r="A402" s="193"/>
      <c r="B402" s="193"/>
      <c r="C402" s="193"/>
      <c r="D402" s="193"/>
      <c r="E402" s="200"/>
      <c r="F402" s="193"/>
      <c r="G402" s="193"/>
    </row>
    <row r="403" spans="1:7" ht="12.75">
      <c r="A403" s="193"/>
      <c r="B403" s="193"/>
      <c r="C403" s="193"/>
      <c r="D403" s="193"/>
      <c r="E403" s="200"/>
      <c r="F403" s="193"/>
      <c r="G403" s="193"/>
    </row>
  </sheetData>
  <mergeCells count="230">
    <mergeCell ref="C319:G319"/>
    <mergeCell ref="C321:D321"/>
    <mergeCell ref="C322:D322"/>
    <mergeCell ref="C324:G324"/>
    <mergeCell ref="C326:D326"/>
    <mergeCell ref="C327:D327"/>
    <mergeCell ref="C308:D308"/>
    <mergeCell ref="C310:G310"/>
    <mergeCell ref="C312:D312"/>
    <mergeCell ref="C313:D313"/>
    <mergeCell ref="C315:G315"/>
    <mergeCell ref="C317:G317"/>
    <mergeCell ref="C300:G300"/>
    <mergeCell ref="C302:D302"/>
    <mergeCell ref="C303:D303"/>
    <mergeCell ref="C304:D304"/>
    <mergeCell ref="C306:D306"/>
    <mergeCell ref="C307:D307"/>
    <mergeCell ref="C291:D291"/>
    <mergeCell ref="C293:G293"/>
    <mergeCell ref="C294:D294"/>
    <mergeCell ref="C296:G296"/>
    <mergeCell ref="C297:D297"/>
    <mergeCell ref="C298:D298"/>
    <mergeCell ref="C283:D283"/>
    <mergeCell ref="C284:D284"/>
    <mergeCell ref="C286:G286"/>
    <mergeCell ref="C287:D287"/>
    <mergeCell ref="C288:D288"/>
    <mergeCell ref="C290:G290"/>
    <mergeCell ref="C273:D273"/>
    <mergeCell ref="C277:G277"/>
    <mergeCell ref="C278:D278"/>
    <mergeCell ref="C279:D279"/>
    <mergeCell ref="C280:D280"/>
    <mergeCell ref="C282:G282"/>
    <mergeCell ref="C266:D266"/>
    <mergeCell ref="C267:D267"/>
    <mergeCell ref="C268:D268"/>
    <mergeCell ref="C269:D269"/>
    <mergeCell ref="C271:G271"/>
    <mergeCell ref="C272:D272"/>
    <mergeCell ref="C258:D258"/>
    <mergeCell ref="C259:D259"/>
    <mergeCell ref="C261:D261"/>
    <mergeCell ref="C262:D262"/>
    <mergeCell ref="C263:D263"/>
    <mergeCell ref="C264:D264"/>
    <mergeCell ref="C250:D250"/>
    <mergeCell ref="C251:D251"/>
    <mergeCell ref="C252:D252"/>
    <mergeCell ref="C254:G254"/>
    <mergeCell ref="C255:D255"/>
    <mergeCell ref="C256:D256"/>
    <mergeCell ref="C243:D243"/>
    <mergeCell ref="C245:G245"/>
    <mergeCell ref="C246:D246"/>
    <mergeCell ref="C247:D247"/>
    <mergeCell ref="C248:D248"/>
    <mergeCell ref="C249:D249"/>
    <mergeCell ref="C236:D236"/>
    <mergeCell ref="C237:D237"/>
    <mergeCell ref="C239:G239"/>
    <mergeCell ref="C240:D240"/>
    <mergeCell ref="C241:D241"/>
    <mergeCell ref="C242:D242"/>
    <mergeCell ref="C230:G230"/>
    <mergeCell ref="C231:D231"/>
    <mergeCell ref="C232:D232"/>
    <mergeCell ref="C233:D233"/>
    <mergeCell ref="C234:D234"/>
    <mergeCell ref="C235:D235"/>
    <mergeCell ref="C222:D222"/>
    <mergeCell ref="C223:D223"/>
    <mergeCell ref="C224:D224"/>
    <mergeCell ref="C226:G226"/>
    <mergeCell ref="C227:D227"/>
    <mergeCell ref="C228:D228"/>
    <mergeCell ref="C213:G213"/>
    <mergeCell ref="C215:G215"/>
    <mergeCell ref="C217:G217"/>
    <mergeCell ref="C218:D218"/>
    <mergeCell ref="C219:D219"/>
    <mergeCell ref="C221:G221"/>
    <mergeCell ref="C206:D206"/>
    <mergeCell ref="C207:D207"/>
    <mergeCell ref="C208:D208"/>
    <mergeCell ref="C209:D209"/>
    <mergeCell ref="C210:D210"/>
    <mergeCell ref="C211:D211"/>
    <mergeCell ref="C198:D198"/>
    <mergeCell ref="C199:D199"/>
    <mergeCell ref="C200:D200"/>
    <mergeCell ref="C202:G202"/>
    <mergeCell ref="C204:G204"/>
    <mergeCell ref="C205:D205"/>
    <mergeCell ref="C190:D190"/>
    <mergeCell ref="C191:D191"/>
    <mergeCell ref="C192:D192"/>
    <mergeCell ref="C194:D194"/>
    <mergeCell ref="C195:D195"/>
    <mergeCell ref="C197:G197"/>
    <mergeCell ref="C183:G183"/>
    <mergeCell ref="C185:G185"/>
    <mergeCell ref="C186:D186"/>
    <mergeCell ref="C187:D187"/>
    <mergeCell ref="C188:D188"/>
    <mergeCell ref="C189:D189"/>
    <mergeCell ref="C171:G171"/>
    <mergeCell ref="C173:G173"/>
    <mergeCell ref="C175:G175"/>
    <mergeCell ref="C177:G177"/>
    <mergeCell ref="C179:G179"/>
    <mergeCell ref="C181:G181"/>
    <mergeCell ref="C161:G161"/>
    <mergeCell ref="C163:G163"/>
    <mergeCell ref="C165:G165"/>
    <mergeCell ref="C166:D166"/>
    <mergeCell ref="C167:D167"/>
    <mergeCell ref="C169:G169"/>
    <mergeCell ref="C151:D151"/>
    <mergeCell ref="C153:G153"/>
    <mergeCell ref="C154:D154"/>
    <mergeCell ref="C155:D155"/>
    <mergeCell ref="C157:G157"/>
    <mergeCell ref="C159:G159"/>
    <mergeCell ref="C142:D142"/>
    <mergeCell ref="C144:D144"/>
    <mergeCell ref="C145:D145"/>
    <mergeCell ref="C147:D147"/>
    <mergeCell ref="C149:G149"/>
    <mergeCell ref="C150:D150"/>
    <mergeCell ref="C135:D135"/>
    <mergeCell ref="C136:D136"/>
    <mergeCell ref="C138:D138"/>
    <mergeCell ref="C139:D139"/>
    <mergeCell ref="C140:D140"/>
    <mergeCell ref="C141:D141"/>
    <mergeCell ref="C126:D126"/>
    <mergeCell ref="C127:D127"/>
    <mergeCell ref="C129:D129"/>
    <mergeCell ref="C131:G131"/>
    <mergeCell ref="C133:G133"/>
    <mergeCell ref="C134:D134"/>
    <mergeCell ref="C117:D117"/>
    <mergeCell ref="C119:G119"/>
    <mergeCell ref="C120:D120"/>
    <mergeCell ref="C122:D122"/>
    <mergeCell ref="C123:D123"/>
    <mergeCell ref="C125:G125"/>
    <mergeCell ref="C109:D109"/>
    <mergeCell ref="C111:G111"/>
    <mergeCell ref="C112:D112"/>
    <mergeCell ref="C113:D113"/>
    <mergeCell ref="C115:D115"/>
    <mergeCell ref="C116:D116"/>
    <mergeCell ref="C100:D100"/>
    <mergeCell ref="C103:G103"/>
    <mergeCell ref="C104:D104"/>
    <mergeCell ref="C106:G106"/>
    <mergeCell ref="C107:D107"/>
    <mergeCell ref="C108:D108"/>
    <mergeCell ref="C93:D93"/>
    <mergeCell ref="C95:D95"/>
    <mergeCell ref="C96:D96"/>
    <mergeCell ref="C97:D97"/>
    <mergeCell ref="C98:D98"/>
    <mergeCell ref="C99:D99"/>
    <mergeCell ref="C86:D86"/>
    <mergeCell ref="C87:D87"/>
    <mergeCell ref="C88:D88"/>
    <mergeCell ref="C90:D90"/>
    <mergeCell ref="C91:D91"/>
    <mergeCell ref="C92:D92"/>
    <mergeCell ref="C77:D77"/>
    <mergeCell ref="C78:D78"/>
    <mergeCell ref="C79:D79"/>
    <mergeCell ref="C81:G81"/>
    <mergeCell ref="C83:G83"/>
    <mergeCell ref="C85:G85"/>
    <mergeCell ref="C70:D70"/>
    <mergeCell ref="C71:D71"/>
    <mergeCell ref="C72:D72"/>
    <mergeCell ref="C74:D74"/>
    <mergeCell ref="C75:D75"/>
    <mergeCell ref="C76:D76"/>
    <mergeCell ref="C56:D56"/>
    <mergeCell ref="C59:G59"/>
    <mergeCell ref="C63:G63"/>
    <mergeCell ref="C64:D64"/>
    <mergeCell ref="C65:D65"/>
    <mergeCell ref="C66:D66"/>
    <mergeCell ref="C68:G68"/>
    <mergeCell ref="C69:D69"/>
    <mergeCell ref="C47:G47"/>
    <mergeCell ref="C48:D48"/>
    <mergeCell ref="C49:D49"/>
    <mergeCell ref="C50:D50"/>
    <mergeCell ref="C51:D51"/>
    <mergeCell ref="C53:D53"/>
    <mergeCell ref="C54:D54"/>
    <mergeCell ref="C55:D55"/>
    <mergeCell ref="C36:G36"/>
    <mergeCell ref="C37:D37"/>
    <mergeCell ref="C38:D38"/>
    <mergeCell ref="C39:D39"/>
    <mergeCell ref="C40:D40"/>
    <mergeCell ref="C42:G42"/>
    <mergeCell ref="C29:G29"/>
    <mergeCell ref="C31:G31"/>
    <mergeCell ref="C32:D32"/>
    <mergeCell ref="C33:D33"/>
    <mergeCell ref="C34:D34"/>
    <mergeCell ref="C14:G14"/>
    <mergeCell ref="C19:G19"/>
    <mergeCell ref="C20:D20"/>
    <mergeCell ref="C21:D21"/>
    <mergeCell ref="C22:D22"/>
    <mergeCell ref="C24:G24"/>
    <mergeCell ref="C25:D25"/>
    <mergeCell ref="C26:D26"/>
    <mergeCell ref="A1:G1"/>
    <mergeCell ref="A3:B3"/>
    <mergeCell ref="A4:B4"/>
    <mergeCell ref="E4:G4"/>
    <mergeCell ref="C9:G9"/>
    <mergeCell ref="C10:D10"/>
    <mergeCell ref="C11:D11"/>
    <mergeCell ref="C12:D12"/>
    <mergeCell ref="C27:D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Klara Hazuchova</cp:lastModifiedBy>
  <dcterms:created xsi:type="dcterms:W3CDTF">2017-09-18T12:23:16Z</dcterms:created>
  <dcterms:modified xsi:type="dcterms:W3CDTF">2017-12-22T09:39:57Z</dcterms:modified>
  <cp:category/>
  <cp:version/>
  <cp:contentType/>
  <cp:contentStatus/>
</cp:coreProperties>
</file>